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6"/>
  <workbookPr defaultThemeVersion="166925"/>
  <mc:AlternateContent xmlns:mc="http://schemas.openxmlformats.org/markup-compatibility/2006">
    <mc:Choice Requires="x15">
      <x15ac:absPath xmlns:x15ac="http://schemas.microsoft.com/office/spreadsheetml/2010/11/ac" url="https://d.docs.live.net/b136a9557d83caf0/sendika/Protokol/2022/Hesap Tablosu/"/>
    </mc:Choice>
  </mc:AlternateContent>
  <xr:revisionPtr revIDLastSave="13" documentId="8_{849202AF-5F4E-1749-A445-566BA0F5B5EE}" xr6:coauthVersionLast="47" xr6:coauthVersionMax="47" xr10:uidLastSave="{30EE7097-7E1E-5B43-ABDE-6BBBC09F7939}"/>
  <bookViews>
    <workbookView xWindow="0" yWindow="500" windowWidth="28800" windowHeight="17500" activeTab="1" xr2:uid="{72A7A789-0FE3-604E-996D-DC6A94BB1440}"/>
  </bookViews>
  <sheets>
    <sheet name="Setup" sheetId="2" r:id="rId1"/>
    <sheet name="Seslendirme Ücret Hesaplama" sheetId="4" r:id="rId2"/>
  </sheets>
  <definedNames>
    <definedName name="_Toc61201164" localSheetId="0">Setup!#REF!</definedName>
    <definedName name="_xlnm.Print_Area" localSheetId="1">'Seslendirme Ücret Hesaplama'!$A$1:$K$37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4" l="1"/>
  <c r="D11" i="4"/>
  <c r="K18" i="4"/>
  <c r="J18" i="4"/>
  <c r="K17" i="4"/>
  <c r="J17" i="4"/>
  <c r="K16" i="4"/>
  <c r="J16" i="4"/>
  <c r="K15" i="4"/>
  <c r="J15" i="4"/>
  <c r="E18" i="4"/>
  <c r="D18" i="4"/>
  <c r="E17" i="4"/>
  <c r="D17" i="4"/>
  <c r="E16" i="4"/>
  <c r="D16" i="4"/>
  <c r="E15" i="4"/>
  <c r="D15" i="4"/>
  <c r="E13" i="4"/>
  <c r="D13" i="4"/>
  <c r="D8" i="4"/>
  <c r="B29" i="4"/>
  <c r="H3" i="4"/>
  <c r="AD7" i="2"/>
  <c r="AD4" i="2"/>
  <c r="AD6" i="2"/>
  <c r="AD3" i="2"/>
  <c r="AD5" i="2"/>
  <c r="AD2" i="2"/>
  <c r="E25" i="4"/>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V10" i="2"/>
  <c r="V9" i="2"/>
  <c r="V8" i="2"/>
  <c r="V7" i="2"/>
  <c r="V6" i="2"/>
  <c r="V5" i="2"/>
  <c r="V4" i="2"/>
  <c r="V3" i="2"/>
  <c r="V2" i="2"/>
  <c r="D9" i="4"/>
  <c r="F9" i="4"/>
  <c r="F8" i="4"/>
  <c r="I20" i="4"/>
  <c r="H8" i="4"/>
  <c r="H20" i="4"/>
  <c r="H22" i="4"/>
  <c r="H2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Aysun Topar</author>
  </authors>
  <commentList>
    <comment ref="D8" authorId="0" shapeId="0" xr:uid="{ED3641E0-EF7C-F04D-8AF7-0C504F3AA2E0}">
      <text>
        <r>
          <rPr>
            <b/>
            <sz val="10"/>
            <color rgb="FF000000"/>
            <rFont val="Tahoma"/>
            <family val="2"/>
          </rPr>
          <t>IF "NOT" FGR</t>
        </r>
      </text>
    </comment>
    <comment ref="D9" authorId="0" shapeId="0" xr:uid="{037C4D3C-2E74-F447-BF07-CCB854DC0971}">
      <text>
        <r>
          <rPr>
            <b/>
            <sz val="10"/>
            <color rgb="FF000000"/>
            <rFont val="Tahoma"/>
            <family val="2"/>
          </rPr>
          <t>IF FGR</t>
        </r>
      </text>
    </comment>
  </commentList>
</comments>
</file>

<file path=xl/sharedStrings.xml><?xml version="1.0" encoding="utf-8"?>
<sst xmlns="http://schemas.openxmlformats.org/spreadsheetml/2006/main" count="244" uniqueCount="169">
  <si>
    <t>FGR/Rabarba</t>
  </si>
  <si>
    <t>Film-Dizi</t>
  </si>
  <si>
    <t>Asenkron</t>
  </si>
  <si>
    <t>Yerli Animasyon</t>
  </si>
  <si>
    <t>Başrol</t>
  </si>
  <si>
    <t>2. Derece Rol</t>
  </si>
  <si>
    <t>3. Derece Rol</t>
  </si>
  <si>
    <t>Tek Anlatıcı</t>
  </si>
  <si>
    <t>22DK</t>
  </si>
  <si>
    <t>23-45DK</t>
  </si>
  <si>
    <t>46DK+</t>
  </si>
  <si>
    <t>&lt;3 sene</t>
  </si>
  <si>
    <t>&gt;3 sene</t>
  </si>
  <si>
    <t>Muhtelif Haklar</t>
  </si>
  <si>
    <t>Sinema (Film, Animasyon)</t>
  </si>
  <si>
    <t>Süresiz</t>
  </si>
  <si>
    <t>DVD-VCD-Bluray</t>
  </si>
  <si>
    <t>Sinema</t>
  </si>
  <si>
    <t>Yayın Hakları</t>
  </si>
  <si>
    <t>Yeniden Satış Hakları</t>
  </si>
  <si>
    <t xml:space="preserve">OTT </t>
  </si>
  <si>
    <t>Karasal Ve Diğer</t>
  </si>
  <si>
    <t>Toplu Hak Devri</t>
  </si>
  <si>
    <t>Rol Türü</t>
  </si>
  <si>
    <t>Sinema Hariç (All Inc. Non-theatrical)</t>
  </si>
  <si>
    <t>Sinema Dahil (All Inc. Theatrical)</t>
  </si>
  <si>
    <t>Hak Devri Yüzdeleri</t>
  </si>
  <si>
    <t>2 Yıl</t>
  </si>
  <si>
    <t>3 Yıl</t>
  </si>
  <si>
    <t>5 Yıl</t>
  </si>
  <si>
    <t>SESLENDİRMESİNİ YAPACAĞINIZ PROJEDE:</t>
  </si>
  <si>
    <t>DİL</t>
  </si>
  <si>
    <t>Evet</t>
  </si>
  <si>
    <t>Hayır</t>
  </si>
  <si>
    <t>Yabancı Dil</t>
  </si>
  <si>
    <t>Türkçe</t>
  </si>
  <si>
    <t>OTT'de Yayın</t>
  </si>
  <si>
    <t>Bütün haklarımı devrediyorum</t>
  </si>
  <si>
    <t>Sinemada Gösterim</t>
  </si>
  <si>
    <t>Başka Bir OTT'ye Satış</t>
  </si>
  <si>
    <t>DVD/Bluray Dağıtımı</t>
  </si>
  <si>
    <t>TV'de ve Kapalı Devre Sistemlerde Yayın</t>
  </si>
  <si>
    <t>Başka Bir TV ve Kapalı Devre Sisteme Satış</t>
  </si>
  <si>
    <t>Sadece aşağıda işaretli haklarımı devrediyorum:</t>
  </si>
  <si>
    <t>Başka Bir DVD/Bluray Dağıtıcısına Satış</t>
  </si>
  <si>
    <t>Diğer Muhtelif Haklar</t>
  </si>
  <si>
    <t>T/F</t>
  </si>
  <si>
    <t>Rol Seviyeniz nedir?</t>
  </si>
  <si>
    <t>Projenin ilk gösterimi sinemada mı olacak?</t>
  </si>
  <si>
    <t>Seslendirdiğiniz projenin orijinal dili nedir?</t>
  </si>
  <si>
    <t>Hak devri Tanımları</t>
  </si>
  <si>
    <t>E/H (Sinema)</t>
  </si>
  <si>
    <t>E/H (Senkron)</t>
  </si>
  <si>
    <t>Rol ref</t>
  </si>
  <si>
    <t>Taban Performans</t>
  </si>
  <si>
    <t>Rabarba</t>
  </si>
  <si>
    <t>BİR DAKİKALIK HAK DEVRİ ÜCRETİNİZ</t>
  </si>
  <si>
    <t>Seslendirdiğiniz projenin yayın süresi kaç dakika?</t>
  </si>
  <si>
    <t>Hak Devri Süre</t>
  </si>
  <si>
    <t>Hak Devri Ref</t>
  </si>
  <si>
    <t>Rabarba Süreler</t>
  </si>
  <si>
    <t>Rabarba HD</t>
  </si>
  <si>
    <t>3+S</t>
  </si>
  <si>
    <t>3-S</t>
  </si>
  <si>
    <t>Rabarba Sinema</t>
  </si>
  <si>
    <t>Rabarba Ref</t>
  </si>
  <si>
    <t>2345DK</t>
  </si>
  <si>
    <t>BİR DAKİKALIK NET TABAN PERFORMANS ÜCRETİNİZ</t>
  </si>
  <si>
    <t>Yabancı DilEvet3-S22DK</t>
  </si>
  <si>
    <t>Yabancı DilEvet3-S2345DK</t>
  </si>
  <si>
    <t>Yabancı DilEvet3-S46DK+</t>
  </si>
  <si>
    <t>Yabancı DilEvet3+S22DK</t>
  </si>
  <si>
    <t>Yabancı DilEvet3+S2345DK</t>
  </si>
  <si>
    <t>Yabancı DilEvet3+S46DK+</t>
  </si>
  <si>
    <t>TürkçeHayır3-S22DK</t>
  </si>
  <si>
    <t>TürkçeHayır3-S2345DK</t>
  </si>
  <si>
    <t>TürkçeHayır3-S46DK+</t>
  </si>
  <si>
    <t>TürkçeHayır3+S22DK</t>
  </si>
  <si>
    <t>TürkçeHayır3+S2345DK</t>
  </si>
  <si>
    <t>TürkçeHayır3+S46DK+</t>
  </si>
  <si>
    <t>TürkçeEvet3-S22DK</t>
  </si>
  <si>
    <t>TürkçeEvet3-S2345DK</t>
  </si>
  <si>
    <t>TürkçeEvet3-S46DK+</t>
  </si>
  <si>
    <t>TürkçeEvet3+S22DK</t>
  </si>
  <si>
    <t>TürkçeEvet3+S2345DK</t>
  </si>
  <si>
    <t>TürkçeEvet3+S46DK+</t>
  </si>
  <si>
    <t>Yaptığınız seslendirme senkron kayıt mı?</t>
  </si>
  <si>
    <t>(i)RBR/Figürasyon rol kategorisi, Fikir ve Sanat Eserleri Kanunu (FSEK) çerçevesinde hak devrine konu değildir. Bu sebeple hak devri bedeli hesaplanmaz. Bu kategorideki rollerin ücretleri, protokol kapsamında seslendirme projesinin genel hak devri modeli ve yayın süresine göre değişkenlik gösterebilmektedir. Eğer Projenin süresini bilmiyorsanız bu formda RBR/Figürasyon ücreti,  en düşük rakam olan 20 TL olarak gözükecektir. Kaydı alacağınız stüdyodan projenin yayın süresi ve hak devri süresini öğrenerek doğru rakamı hesaplayabilirsiniz.</t>
  </si>
  <si>
    <t>(i) Bu kategorideki rollerin ücret hesaplaması ile ilgili açıklamayı formun altında görebilirsiniz.</t>
  </si>
  <si>
    <r>
      <t xml:space="preserve">BİR DAKİKALIK HAK DEVRİ DAHİL ÜCRETİNİZ </t>
    </r>
    <r>
      <rPr>
        <b/>
        <i/>
        <sz val="14"/>
        <color theme="0"/>
        <rFont val="Calibri"/>
        <family val="2"/>
        <scheme val="minor"/>
      </rPr>
      <t>(ii)</t>
    </r>
  </si>
  <si>
    <t>(ii) Hak devri tutarının hesaplanabilmesi için projeye konu haklarınızın hangilerini ne süre ile devredeceğinizi bilmeniz gerekmektedir. Bu bilgileri forma işlemediğinizde, hak devri hesaplanamayacaktır. Doğru ücret hesaplaması yapabilmek için kaydı alacağınız stüdyodan sizden hangi haklarınızı ne süre ile devralınacağını size iletmesini isteyiniz.</t>
  </si>
  <si>
    <r>
      <t xml:space="preserve">NET TOPLAM TABAN KAZANCINIZ </t>
    </r>
    <r>
      <rPr>
        <b/>
        <i/>
        <sz val="20"/>
        <color theme="0"/>
        <rFont val="Calibri"/>
        <family val="2"/>
        <scheme val="minor"/>
      </rPr>
      <t>(iii)</t>
    </r>
  </si>
  <si>
    <t>(iii) "Net Toplam Kazanç" hak devri bedeli dahil, tüm vergiler hariç toplam taban ücreti ifade eder. Kişisel kaşelerinizi bu tutarın üzerine ilave edebilirsiniz.</t>
  </si>
  <si>
    <t>(Aşağıdaki kutuları seçtiğinzde kutunun sağında çıkan oku tıklayarak sorunun cevabını seçiniz.)</t>
  </si>
  <si>
    <t>Rabarba İçin H.D. Süresi</t>
  </si>
  <si>
    <t>Hangi Haklarınızı Ne Kadar Süre İçin Devrediyorsunuz?</t>
  </si>
  <si>
    <t>Devir Süresi Seçiniz</t>
  </si>
  <si>
    <t>OTT'de Yayın2 YılHayır</t>
  </si>
  <si>
    <t>DVD/Bluray Dağıtımı2 YılHayır</t>
  </si>
  <si>
    <t>Sinemada Gösterim2 YılHayır</t>
  </si>
  <si>
    <t>TV'de ve Kapalı Devre Sistemlerde Yayın2 YılHayır</t>
  </si>
  <si>
    <t>Başka Bir OTT'ye Satış2 YılHayır</t>
  </si>
  <si>
    <t>Başka Bir DVD/Bluray Dağıtıcısına Satış2 YılHayır</t>
  </si>
  <si>
    <t>Başka Bir TV ve Kapalı Devre Sisteme Satış2 YılHayır</t>
  </si>
  <si>
    <t>Bütün haklarımı devrediyorum2 YılHayır</t>
  </si>
  <si>
    <t>Diğer Muhtelif Haklar2 YılHayır</t>
  </si>
  <si>
    <t>OTT'de Yayın3 YılHayır</t>
  </si>
  <si>
    <t>DVD/Bluray Dağıtımı3 YılHayır</t>
  </si>
  <si>
    <t>Sinemada Gösterim3 YılHayır</t>
  </si>
  <si>
    <t>TV'de ve Kapalı Devre Sistemlerde Yayın3 YılHayır</t>
  </si>
  <si>
    <t>Başka Bir OTT'ye Satış3 YılHayır</t>
  </si>
  <si>
    <t>Başka Bir DVD/Bluray Dağıtıcısına Satış3 YılHayır</t>
  </si>
  <si>
    <t>Başka Bir TV ve Kapalı Devre Sisteme Satış3 YılHayır</t>
  </si>
  <si>
    <t>Bütün haklarımı devrediyorum3 YılHayır</t>
  </si>
  <si>
    <t>Diğer Muhtelif Haklar3 YılHayır</t>
  </si>
  <si>
    <t>OTT'de Yayın5 YılHayır</t>
  </si>
  <si>
    <t>DVD/Bluray Dağıtımı5 YılHayır</t>
  </si>
  <si>
    <t>Sinemada Gösterim5 YılHayır</t>
  </si>
  <si>
    <t>TV'de ve Kapalı Devre Sistemlerde Yayın5 YılHayır</t>
  </si>
  <si>
    <t>Başka Bir OTT'ye Satış5 YılHayır</t>
  </si>
  <si>
    <t>Başka Bir DVD/Bluray Dağıtıcısına Satış5 YılHayır</t>
  </si>
  <si>
    <t>Başka Bir TV ve Kapalı Devre Sisteme Satış5 YılHayır</t>
  </si>
  <si>
    <t>Bütün haklarımı devrediyorum5 YılHayır</t>
  </si>
  <si>
    <t>Diğer Muhtelif Haklar5 YılHayır</t>
  </si>
  <si>
    <t>OTT'de YayınSüresizHayır</t>
  </si>
  <si>
    <t>DVD/Bluray DağıtımıSüresizHayır</t>
  </si>
  <si>
    <t>Sinemada GösterimSüresizHayır</t>
  </si>
  <si>
    <t>TV'de ve Kapalı Devre Sistemlerde YayınSüresizHayır</t>
  </si>
  <si>
    <t>Başka Bir OTT'ye SatışSüresizHayır</t>
  </si>
  <si>
    <t>Başka Bir DVD/Bluray Dağıtıcısına SatışSüresizHayır</t>
  </si>
  <si>
    <t>Başka Bir TV ve Kapalı Devre Sisteme SatışSüresizHayır</t>
  </si>
  <si>
    <t>Bütün haklarımı devrediyorumSüresizHayır</t>
  </si>
  <si>
    <t>Diğer Muhtelif HaklarSüresizHayır</t>
  </si>
  <si>
    <t>OTT'de Yayın2 YılEvet</t>
  </si>
  <si>
    <t>DVD/Bluray Dağıtımı2 YılEvet</t>
  </si>
  <si>
    <t>Sinemada Gösterim2 YılEvet</t>
  </si>
  <si>
    <t>TV'de ve Kapalı Devre Sistemlerde Yayın2 YılEvet</t>
  </si>
  <si>
    <t>Başka Bir OTT'ye Satış2 YılEvet</t>
  </si>
  <si>
    <t>Başka Bir DVD/Bluray Dağıtıcısına Satış2 YılEvet</t>
  </si>
  <si>
    <t>Başka Bir TV ve Kapalı Devre Sisteme Satış2 YılEvet</t>
  </si>
  <si>
    <t>Bütün haklarımı devrediyorum2 YılEvet</t>
  </si>
  <si>
    <t>Diğer Muhtelif Haklar2 YılEvet</t>
  </si>
  <si>
    <t>OTT'de Yayın3 YılEvet</t>
  </si>
  <si>
    <t>DVD/Bluray Dağıtımı3 YılEvet</t>
  </si>
  <si>
    <t>Sinemada Gösterim3 YılEvet</t>
  </si>
  <si>
    <t>TV'de ve Kapalı Devre Sistemlerde Yayın3 YılEvet</t>
  </si>
  <si>
    <t>Başka Bir OTT'ye Satış3 YılEvet</t>
  </si>
  <si>
    <t>Başka Bir DVD/Bluray Dağıtıcısına Satış3 YılEvet</t>
  </si>
  <si>
    <t>Başka Bir TV ve Kapalı Devre Sisteme Satış3 YılEvet</t>
  </si>
  <si>
    <t>Bütün haklarımı devrediyorum3 YılEvet</t>
  </si>
  <si>
    <t>Diğer Muhtelif Haklar3 YılEvet</t>
  </si>
  <si>
    <t>OTT'de Yayın5 YılEvet</t>
  </si>
  <si>
    <t>DVD/Bluray Dağıtımı5 YılEvet</t>
  </si>
  <si>
    <t>Sinemada Gösterim5 YılEvet</t>
  </si>
  <si>
    <t>TV'de ve Kapalı Devre Sistemlerde Yayın5 YılEvet</t>
  </si>
  <si>
    <t>Başka Bir OTT'ye Satış5 YılEvet</t>
  </si>
  <si>
    <t>Başka Bir DVD/Bluray Dağıtıcısına Satış5 YılEvet</t>
  </si>
  <si>
    <t>Başka Bir TV ve Kapalı Devre Sisteme Satış5 YılEvet</t>
  </si>
  <si>
    <t>Bütün haklarımı devrediyorum5 YılEvet</t>
  </si>
  <si>
    <t>Diğer Muhtelif Haklar5 YılEvet</t>
  </si>
  <si>
    <t>OTT'de YayınSüresizEvet</t>
  </si>
  <si>
    <t>DVD/Bluray DağıtımıSüresizEvet</t>
  </si>
  <si>
    <t>Sinemada GösterimSüresizEvet</t>
  </si>
  <si>
    <t>TV'de ve Kapalı Devre Sistemlerde YayınSüresizEvet</t>
  </si>
  <si>
    <t>Başka Bir OTT'ye SatışSüresizEvet</t>
  </si>
  <si>
    <t>Başka Bir DVD/Bluray Dağıtıcısına SatışSüresizEvet</t>
  </si>
  <si>
    <t>Başka Bir TV ve Kapalı Devre Sisteme SatışSüresizEvet</t>
  </si>
  <si>
    <t>Bütün haklarımı devrediyorumSüresizEvet</t>
  </si>
  <si>
    <t>Diğer Muhtelif HaklarSüresizEvet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</si>
</sst>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quot;₺&quot;#,##0.00"/>
    <numFmt numFmtId="166" formatCode="_(* #,##0_);_(* \(#,##0\);_(* &quot;-&quot;??_);_(@_)"/>
  </numFmts>
  <fonts count="24" x14ac:knownFonts="1">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2"/>
      <color theme="0"/>
      <name val="Calibri"/>
      <family val="2"/>
      <scheme val="minor"/>
    </font>
    <font>
      <b/>
      <sz val="14"/>
      <color theme="1"/>
      <name val="Calibri"/>
      <family val="2"/>
      <scheme val="minor"/>
    </font>
    <font>
      <sz val="14"/>
      <color rgb="FFC00000"/>
      <name val="Calibri"/>
      <family val="2"/>
      <scheme val="minor"/>
    </font>
    <font>
      <sz val="12"/>
      <color rgb="FF00B050"/>
      <name val="Calibri"/>
      <family val="2"/>
      <scheme val="minor"/>
    </font>
    <font>
      <b/>
      <sz val="16"/>
      <color theme="1"/>
      <name val="Calibri"/>
      <family val="2"/>
      <scheme val="minor"/>
    </font>
    <font>
      <sz val="14"/>
      <color rgb="FF00B050"/>
      <name val="Calibri"/>
      <family val="2"/>
      <scheme val="minor"/>
    </font>
    <font>
      <b/>
      <sz val="20"/>
      <color theme="0"/>
      <name val="Calibri"/>
      <family val="2"/>
      <scheme val="minor"/>
    </font>
    <font>
      <b/>
      <sz val="14"/>
      <color theme="0"/>
      <name val="Calibri"/>
      <family val="2"/>
      <scheme val="minor"/>
    </font>
    <font>
      <sz val="20"/>
      <color rgb="FFC00000"/>
      <name val="Calibri"/>
      <family val="2"/>
      <scheme val="minor"/>
    </font>
    <font>
      <b/>
      <u/>
      <sz val="14"/>
      <color theme="1"/>
      <name val="Calibri"/>
      <family val="2"/>
      <scheme val="minor"/>
    </font>
    <font>
      <b/>
      <i/>
      <sz val="12"/>
      <color theme="1"/>
      <name val="Calibri"/>
      <family val="2"/>
      <scheme val="minor"/>
    </font>
    <font>
      <i/>
      <sz val="10"/>
      <color theme="1"/>
      <name val="Calibri"/>
      <family val="2"/>
      <scheme val="minor"/>
    </font>
    <font>
      <sz val="10"/>
      <color theme="1"/>
      <name val="Calibri"/>
      <family val="2"/>
      <scheme val="minor"/>
    </font>
    <font>
      <b/>
      <i/>
      <sz val="20"/>
      <color theme="0"/>
      <name val="Calibri"/>
      <family val="2"/>
      <scheme val="minor"/>
    </font>
    <font>
      <b/>
      <i/>
      <sz val="14"/>
      <color theme="0"/>
      <name val="Calibri"/>
      <family val="2"/>
      <scheme val="minor"/>
    </font>
    <font>
      <b/>
      <sz val="12"/>
      <color theme="0"/>
      <name val="Calibri"/>
      <family val="2"/>
      <scheme val="minor"/>
    </font>
    <font>
      <b/>
      <i/>
      <sz val="12"/>
      <color rgb="FFC00000"/>
      <name val="Calibri"/>
      <family val="2"/>
      <scheme val="minor"/>
    </font>
    <font>
      <sz val="16"/>
      <color rgb="FF00B050"/>
      <name val="Calibri"/>
      <family val="2"/>
      <scheme val="minor"/>
    </font>
    <font>
      <i/>
      <sz val="12"/>
      <color rgb="FFC00000"/>
      <name val="Calibri"/>
      <family val="2"/>
      <scheme val="minor"/>
    </font>
    <font>
      <b/>
      <sz val="10"/>
      <color rgb="FF000000"/>
      <name val="Tahoma"/>
      <family val="2"/>
    </font>
  </fonts>
  <fills count="5">
    <fill>
      <patternFill patternType="none"/>
    </fill>
    <fill>
      <patternFill patternType="gray125"/>
    </fill>
    <fill>
      <patternFill patternType="solid">
        <fgColor rgb="FFFFFF00"/>
        <bgColor indexed="64"/>
      </patternFill>
    </fill>
    <fill>
      <patternFill patternType="solid">
        <fgColor theme="9" tint="-0.499984740745262"/>
        <bgColor indexed="64"/>
      </patternFill>
    </fill>
    <fill>
      <patternFill patternType="solid">
        <fgColor rgb="FFC00000"/>
        <bgColor indexed="64"/>
      </patternFill>
    </fill>
  </fills>
  <borders count="12">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3" fillId="0" borderId="0" xfId="0" applyFont="1" applyBorder="1" applyAlignment="1">
      <alignment vertical="center"/>
    </xf>
    <xf numFmtId="0" fontId="3" fillId="0" borderId="2" xfId="0" applyFont="1" applyBorder="1" applyAlignment="1">
      <alignment vertical="center"/>
    </xf>
    <xf numFmtId="0" fontId="0" fillId="0" borderId="0" xfId="0" applyAlignment="1"/>
    <xf numFmtId="0" fontId="0" fillId="0" borderId="0" xfId="0" applyFont="1" applyBorder="1" applyAlignment="1">
      <alignment vertical="center"/>
    </xf>
    <xf numFmtId="0" fontId="2" fillId="0" borderId="0" xfId="0" applyFont="1" applyAlignment="1"/>
    <xf numFmtId="164" fontId="0" fillId="0" borderId="0" xfId="1" applyFont="1" applyAlignment="1"/>
    <xf numFmtId="9" fontId="0" fillId="0" borderId="0" xfId="2" applyFont="1" applyAlignment="1"/>
    <xf numFmtId="0" fontId="0" fillId="0" borderId="0" xfId="0" applyFont="1" applyBorder="1" applyAlignment="1"/>
    <xf numFmtId="0" fontId="0" fillId="0" borderId="3" xfId="0" applyBorder="1" applyAlignment="1"/>
    <xf numFmtId="0" fontId="0" fillId="0" borderId="1" xfId="0" applyBorder="1" applyAlignment="1"/>
    <xf numFmtId="0" fontId="2" fillId="0" borderId="1" xfId="0" applyFont="1" applyBorder="1" applyAlignment="1"/>
    <xf numFmtId="0" fontId="0" fillId="0" borderId="4" xfId="0" applyBorder="1" applyAlignment="1"/>
    <xf numFmtId="0" fontId="0" fillId="0" borderId="5" xfId="0" applyBorder="1" applyAlignment="1"/>
    <xf numFmtId="0" fontId="0" fillId="0" borderId="0" xfId="0" applyBorder="1" applyAlignment="1"/>
    <xf numFmtId="0" fontId="2" fillId="0" borderId="0" xfId="0" applyFont="1" applyBorder="1" applyAlignment="1"/>
    <xf numFmtId="0" fontId="2" fillId="0" borderId="0" xfId="0" applyFont="1" applyBorder="1" applyAlignment="1">
      <alignment horizontal="right"/>
    </xf>
    <xf numFmtId="0" fontId="2" fillId="0" borderId="6" xfId="0" applyFont="1" applyBorder="1" applyAlignment="1">
      <alignment horizontal="right"/>
    </xf>
    <xf numFmtId="164" fontId="0" fillId="0" borderId="0" xfId="1" applyFont="1" applyBorder="1" applyAlignment="1"/>
    <xf numFmtId="9" fontId="0" fillId="0" borderId="0" xfId="2" applyFont="1" applyBorder="1" applyAlignment="1"/>
    <xf numFmtId="9" fontId="0" fillId="0" borderId="6" xfId="2" applyFont="1" applyBorder="1" applyAlignment="1"/>
    <xf numFmtId="0" fontId="0" fillId="0" borderId="6" xfId="0" applyBorder="1" applyAlignment="1"/>
    <xf numFmtId="0" fontId="0" fillId="0" borderId="7" xfId="0" applyBorder="1" applyAlignment="1"/>
    <xf numFmtId="0" fontId="0" fillId="0" borderId="2" xfId="0" applyBorder="1" applyAlignment="1"/>
    <xf numFmtId="164" fontId="0" fillId="0" borderId="2" xfId="1" applyFont="1" applyBorder="1" applyAlignment="1"/>
    <xf numFmtId="9" fontId="0" fillId="0" borderId="2" xfId="2" applyFont="1" applyBorder="1" applyAlignment="1"/>
    <xf numFmtId="0" fontId="0" fillId="0" borderId="8" xfId="0" applyBorder="1" applyAlignment="1"/>
    <xf numFmtId="1" fontId="0" fillId="0" borderId="0" xfId="0" applyNumberFormat="1" applyAlignment="1"/>
    <xf numFmtId="1" fontId="0" fillId="0" borderId="0" xfId="1" applyNumberFormat="1" applyFont="1" applyBorder="1" applyAlignment="1"/>
    <xf numFmtId="0" fontId="0" fillId="2" borderId="0" xfId="0" applyFill="1" applyBorder="1" applyAlignment="1"/>
    <xf numFmtId="0" fontId="0" fillId="0" borderId="0" xfId="0" applyAlignment="1">
      <alignment vertical="center"/>
    </xf>
    <xf numFmtId="0" fontId="0" fillId="2" borderId="0" xfId="0" applyFill="1" applyAlignment="1"/>
    <xf numFmtId="164" fontId="0" fillId="0" borderId="0" xfId="1" applyFont="1" applyFill="1" applyBorder="1" applyAlignment="1"/>
    <xf numFmtId="0" fontId="0" fillId="0" borderId="0" xfId="0" applyFill="1" applyBorder="1" applyAlignment="1"/>
    <xf numFmtId="0" fontId="0" fillId="0" borderId="0" xfId="0" applyFill="1" applyAlignment="1"/>
    <xf numFmtId="0" fontId="2" fillId="0" borderId="0" xfId="0" applyFont="1" applyFill="1" applyAlignment="1"/>
    <xf numFmtId="0" fontId="0" fillId="0" borderId="0" xfId="0" applyFill="1" applyAlignment="1">
      <alignment vertical="center"/>
    </xf>
    <xf numFmtId="0" fontId="7" fillId="0" borderId="0" xfId="0" applyFont="1"/>
    <xf numFmtId="0" fontId="0" fillId="0" borderId="0" xfId="0" applyAlignment="1" applyProtection="1">
      <alignment vertical="center" wrapText="1"/>
      <protection locked="0"/>
    </xf>
    <xf numFmtId="0" fontId="0" fillId="0" borderId="0" xfId="0" applyAlignment="1" applyProtection="1">
      <alignment vertical="center" wrapText="1"/>
      <protection hidden="1"/>
    </xf>
    <xf numFmtId="0" fontId="0" fillId="0" borderId="0" xfId="0" applyAlignment="1" applyProtection="1">
      <alignment vertical="center"/>
      <protection hidden="1"/>
    </xf>
    <xf numFmtId="0" fontId="5" fillId="0" borderId="0" xfId="0" applyFont="1" applyAlignment="1" applyProtection="1">
      <alignment vertical="center" wrapText="1"/>
      <protection hidden="1"/>
    </xf>
    <xf numFmtId="0" fontId="7" fillId="0" borderId="0" xfId="0" applyFont="1" applyAlignment="1" applyProtection="1">
      <alignment vertical="center" wrapText="1"/>
      <protection hidden="1"/>
    </xf>
    <xf numFmtId="0" fontId="7" fillId="0" borderId="0" xfId="0" applyFont="1" applyAlignment="1" applyProtection="1">
      <alignment vertical="center"/>
      <protection hidden="1"/>
    </xf>
    <xf numFmtId="165" fontId="11" fillId="4" borderId="0" xfId="0" applyNumberFormat="1" applyFont="1" applyFill="1" applyAlignment="1" applyProtection="1">
      <alignment vertical="center" wrapText="1"/>
      <protection hidden="1"/>
    </xf>
    <xf numFmtId="0" fontId="0" fillId="4" borderId="0" xfId="0" applyFill="1" applyProtection="1">
      <protection hidden="1"/>
    </xf>
    <xf numFmtId="0" fontId="7" fillId="0" borderId="0" xfId="0" applyFont="1" applyProtection="1">
      <protection hidden="1"/>
    </xf>
    <xf numFmtId="0" fontId="7" fillId="0" borderId="0" xfId="0" applyFont="1" applyAlignment="1" applyProtection="1">
      <alignment wrapText="1"/>
      <protection hidden="1"/>
    </xf>
    <xf numFmtId="165" fontId="7" fillId="0" borderId="0" xfId="0" applyNumberFormat="1" applyFont="1" applyAlignment="1" applyProtection="1">
      <alignment vertical="center" wrapText="1"/>
      <protection hidden="1"/>
    </xf>
    <xf numFmtId="0" fontId="0" fillId="0" borderId="0" xfId="0" applyProtection="1">
      <protection hidden="1"/>
    </xf>
    <xf numFmtId="164" fontId="7" fillId="0" borderId="0" xfId="1" applyFont="1" applyAlignment="1" applyProtection="1">
      <alignment vertical="center" wrapText="1"/>
      <protection hidden="1"/>
    </xf>
    <xf numFmtId="0" fontId="2" fillId="0" borderId="0" xfId="0" applyFont="1" applyAlignment="1" applyProtection="1">
      <alignment wrapText="1"/>
      <protection hidden="1"/>
    </xf>
    <xf numFmtId="0" fontId="11" fillId="3" borderId="0" xfId="0" applyFont="1" applyFill="1" applyAlignment="1" applyProtection="1">
      <alignment vertical="center" wrapText="1"/>
      <protection hidden="1"/>
    </xf>
    <xf numFmtId="0" fontId="4" fillId="3" borderId="0" xfId="0" applyFont="1" applyFill="1" applyProtection="1">
      <protection hidden="1"/>
    </xf>
    <xf numFmtId="165" fontId="11" fillId="3" borderId="0" xfId="0" applyNumberFormat="1" applyFont="1" applyFill="1" applyAlignment="1" applyProtection="1">
      <alignment vertical="center" wrapText="1"/>
      <protection hidden="1"/>
    </xf>
    <xf numFmtId="0" fontId="9" fillId="0" borderId="0" xfId="0" applyFont="1" applyAlignment="1" applyProtection="1">
      <alignment vertical="center" wrapText="1"/>
      <protection hidden="1"/>
    </xf>
    <xf numFmtId="0" fontId="0" fillId="4" borderId="0" xfId="0" applyFill="1" applyAlignment="1" applyProtection="1">
      <alignment vertical="center" wrapText="1"/>
      <protection hidden="1"/>
    </xf>
    <xf numFmtId="165" fontId="10" fillId="4" borderId="0" xfId="0" applyNumberFormat="1" applyFont="1" applyFill="1" applyAlignment="1" applyProtection="1">
      <alignment vertical="center" wrapText="1"/>
      <protection hidden="1"/>
    </xf>
    <xf numFmtId="0" fontId="6" fillId="0" borderId="0" xfId="0" applyFont="1" applyBorder="1" applyAlignment="1" applyProtection="1">
      <alignment vertical="center" wrapText="1"/>
      <protection hidden="1"/>
    </xf>
    <xf numFmtId="0" fontId="13" fillId="0" borderId="2" xfId="0" applyFont="1" applyBorder="1" applyAlignment="1" applyProtection="1">
      <alignment vertical="center" wrapText="1"/>
      <protection hidden="1"/>
    </xf>
    <xf numFmtId="0" fontId="5" fillId="0" borderId="0" xfId="0" applyFont="1" applyBorder="1" applyAlignment="1" applyProtection="1">
      <alignment vertical="center" wrapText="1"/>
      <protection hidden="1"/>
    </xf>
    <xf numFmtId="0" fontId="7" fillId="0" borderId="0" xfId="0" applyFont="1" applyAlignment="1" applyProtection="1">
      <alignment horizontal="center" vertical="center" wrapText="1"/>
      <protection hidden="1"/>
    </xf>
    <xf numFmtId="0" fontId="7" fillId="0" borderId="0" xfId="0" applyFont="1" applyAlignment="1" applyProtection="1">
      <alignment vertical="center" wrapText="1"/>
      <protection locked="0"/>
    </xf>
    <xf numFmtId="9" fontId="7" fillId="0" borderId="0" xfId="2" applyFont="1" applyAlignment="1" applyProtection="1">
      <alignment vertical="center" wrapText="1"/>
      <protection locked="0"/>
    </xf>
    <xf numFmtId="0" fontId="7" fillId="0" borderId="0" xfId="0" applyFont="1" applyAlignment="1" applyProtection="1">
      <alignment vertical="center"/>
      <protection locked="0"/>
    </xf>
    <xf numFmtId="0" fontId="0" fillId="0" borderId="0" xfId="0" applyAlignment="1" applyProtection="1">
      <alignment vertical="center"/>
      <protection locked="0"/>
    </xf>
    <xf numFmtId="9" fontId="0" fillId="0" borderId="0" xfId="2" applyFont="1" applyAlignment="1" applyProtection="1">
      <alignment vertical="center" wrapText="1"/>
      <protection locked="0"/>
    </xf>
    <xf numFmtId="9" fontId="7" fillId="0" borderId="0" xfId="0" applyNumberFormat="1" applyFont="1" applyAlignment="1" applyProtection="1">
      <alignment vertical="center"/>
      <protection locked="0"/>
    </xf>
    <xf numFmtId="0" fontId="8" fillId="0" borderId="0" xfId="0" applyFont="1" applyAlignment="1" applyProtection="1">
      <alignment horizontal="left" vertical="center" wrapText="1"/>
      <protection hidden="1"/>
    </xf>
    <xf numFmtId="0" fontId="7" fillId="0" borderId="10" xfId="0" applyFont="1" applyBorder="1" applyAlignment="1" applyProtection="1">
      <alignment wrapText="1"/>
      <protection hidden="1"/>
    </xf>
    <xf numFmtId="0" fontId="21" fillId="0" borderId="9" xfId="0" applyFont="1" applyBorder="1" applyAlignment="1" applyProtection="1">
      <alignment vertical="center" wrapText="1"/>
      <protection locked="0"/>
    </xf>
    <xf numFmtId="9" fontId="7" fillId="0" borderId="0" xfId="2" applyNumberFormat="1" applyFont="1" applyAlignment="1" applyProtection="1">
      <alignment vertical="center" wrapText="1"/>
      <protection locked="0"/>
    </xf>
    <xf numFmtId="9" fontId="19" fillId="4" borderId="0" xfId="0" applyNumberFormat="1" applyFont="1" applyFill="1" applyAlignment="1" applyProtection="1">
      <alignment vertical="center" wrapText="1"/>
      <protection hidden="1"/>
    </xf>
    <xf numFmtId="9" fontId="4" fillId="3" borderId="0" xfId="0" applyNumberFormat="1" applyFont="1" applyFill="1" applyProtection="1">
      <protection hidden="1"/>
    </xf>
    <xf numFmtId="0" fontId="7" fillId="4" borderId="0" xfId="0" applyFont="1" applyFill="1" applyAlignment="1" applyProtection="1">
      <alignment vertical="center" wrapText="1"/>
      <protection hidden="1"/>
    </xf>
    <xf numFmtId="164" fontId="7" fillId="4" borderId="0" xfId="1" applyFont="1" applyFill="1" applyAlignment="1" applyProtection="1">
      <alignment vertical="center" wrapText="1"/>
      <protection hidden="1"/>
    </xf>
    <xf numFmtId="0" fontId="6" fillId="0" borderId="2"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166" fontId="12" fillId="0" borderId="2" xfId="1" applyNumberFormat="1" applyFont="1" applyBorder="1" applyAlignment="1" applyProtection="1">
      <alignment vertical="center" wrapText="1"/>
      <protection locked="0"/>
    </xf>
    <xf numFmtId="0" fontId="0" fillId="0" borderId="0" xfId="0" applyFont="1" applyAlignment="1" applyProtection="1">
      <alignment horizontal="center" wrapText="1"/>
      <protection hidden="1"/>
    </xf>
    <xf numFmtId="0" fontId="14" fillId="0" borderId="0" xfId="0" applyFont="1" applyAlignment="1" applyProtection="1">
      <alignment vertical="center" wrapText="1"/>
      <protection hidden="1"/>
    </xf>
    <xf numFmtId="0" fontId="20" fillId="0" borderId="2" xfId="0" applyFont="1" applyBorder="1" applyAlignment="1" applyProtection="1">
      <alignment horizontal="center" vertical="center" wrapText="1"/>
      <protection locked="0"/>
    </xf>
    <xf numFmtId="0" fontId="3" fillId="0" borderId="0" xfId="0" applyFont="1" applyAlignment="1" applyProtection="1">
      <alignment vertical="center" wrapText="1"/>
      <protection hidden="1"/>
    </xf>
    <xf numFmtId="0" fontId="22" fillId="0" borderId="2" xfId="0" applyFont="1" applyBorder="1" applyAlignment="1" applyProtection="1">
      <alignment horizontal="center" vertical="center" wrapText="1"/>
      <protection locked="0"/>
    </xf>
    <xf numFmtId="165" fontId="0" fillId="0" borderId="0" xfId="0" applyNumberFormat="1" applyAlignment="1" applyProtection="1">
      <alignment vertical="center"/>
      <protection locked="0"/>
    </xf>
    <xf numFmtId="0" fontId="16" fillId="0" borderId="0" xfId="0" applyFont="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15" fillId="0" borderId="0" xfId="0" applyFont="1" applyAlignment="1" applyProtection="1">
      <alignment horizontal="left" vertical="top" wrapText="1"/>
      <protection hidden="1"/>
    </xf>
    <xf numFmtId="0" fontId="8" fillId="0" borderId="0" xfId="0" applyFont="1" applyAlignment="1" applyProtection="1">
      <alignment horizontal="left" vertical="center" wrapText="1"/>
      <protection hidden="1"/>
    </xf>
    <xf numFmtId="0" fontId="10" fillId="4" borderId="0" xfId="0" applyFont="1" applyFill="1" applyAlignment="1" applyProtection="1">
      <alignment horizontal="left" vertical="center" wrapText="1"/>
      <protection hidden="1"/>
    </xf>
    <xf numFmtId="0" fontId="11" fillId="4" borderId="0" xfId="0" applyFont="1" applyFill="1" applyAlignment="1" applyProtection="1">
      <alignment horizontal="left" vertical="center" wrapText="1"/>
      <protection hidden="1"/>
    </xf>
    <xf numFmtId="0" fontId="9" fillId="0" borderId="0" xfId="0" applyFont="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14" fillId="0" borderId="0" xfId="0" applyFont="1" applyAlignment="1" applyProtection="1">
      <alignment horizontal="left" vertical="center" wrapText="1"/>
      <protection hidden="1"/>
    </xf>
  </cellXfs>
  <cellStyles count="3">
    <cellStyle name="Normal" xfId="0" builtinId="0"/>
    <cellStyle name="Virgül" xfId="1" builtinId="3"/>
    <cellStyle name="Yüzde" xfId="2" builtinId="5"/>
  </cellStyles>
  <dxfs count="5">
    <dxf>
      <font>
        <b/>
        <i/>
        <strike val="0"/>
        <color rgb="FFC00000"/>
      </font>
      <fill>
        <patternFill patternType="none">
          <bgColor auto="1"/>
        </patternFill>
      </fill>
    </dxf>
    <dxf>
      <font>
        <b/>
        <i/>
        <strike val="0"/>
        <color rgb="FFC00000"/>
      </font>
      <fill>
        <patternFill patternType="none">
          <bgColor auto="1"/>
        </patternFill>
      </fill>
    </dxf>
    <dxf>
      <font>
        <b/>
        <i/>
        <strike val="0"/>
        <color rgb="FFC00000"/>
      </font>
      <fill>
        <patternFill patternType="none">
          <bgColor auto="1"/>
        </patternFill>
      </fill>
    </dxf>
    <dxf>
      <font>
        <b/>
        <i/>
        <strike val="0"/>
      </font>
    </dxf>
    <dxf>
      <font>
        <b/>
        <i/>
        <strike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1840583</xdr:colOff>
      <xdr:row>0</xdr:row>
      <xdr:rowOff>0</xdr:rowOff>
    </xdr:from>
    <xdr:to>
      <xdr:col>8</xdr:col>
      <xdr:colOff>990234</xdr:colOff>
      <xdr:row>0</xdr:row>
      <xdr:rowOff>929493</xdr:rowOff>
    </xdr:to>
    <xdr:pic>
      <xdr:nvPicPr>
        <xdr:cNvPr id="14" name="Resim 2" descr="A picture containing drawing&#10;&#10;Description automatically generated">
          <a:extLst>
            <a:ext uri="{FF2B5EF4-FFF2-40B4-BE49-F238E27FC236}">
              <a16:creationId xmlns:a16="http://schemas.microsoft.com/office/drawing/2014/main" id="{00000000-0008-0000-0100-00000E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27916" y="0"/>
          <a:ext cx="1880151" cy="929493"/>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36D06-0790-454C-A386-8A8522F2DCFF}">
  <dimension ref="A1:AK73"/>
  <sheetViews>
    <sheetView topLeftCell="XFD1" zoomScale="125" workbookViewId="0">
      <selection activeCell="Y1" sqref="A1:XFD1048576"/>
    </sheetView>
  </sheetViews>
  <sheetFormatPr defaultColWidth="0" defaultRowHeight="15" x14ac:dyDescent="0.2"/>
  <cols>
    <col min="1" max="1" width="23.1796875" style="3" hidden="1" customWidth="1"/>
    <col min="2" max="2" width="12.328125" style="3" hidden="1" customWidth="1"/>
    <col min="3" max="9" width="10.8515625" style="3" hidden="1" customWidth="1"/>
    <col min="10" max="10" width="18.37109375" style="3" hidden="1" customWidth="1"/>
    <col min="11" max="11" width="35.63671875" style="3" hidden="1" customWidth="1"/>
    <col min="12" max="15" width="10.8515625" style="3" hidden="1" customWidth="1"/>
    <col min="16" max="16" width="34.6484375" style="3" hidden="1" customWidth="1"/>
    <col min="17" max="17" width="10.8515625" style="3" hidden="1" customWidth="1"/>
    <col min="18" max="18" width="12.328125" style="3" hidden="1" customWidth="1"/>
    <col min="19" max="19" width="10.8515625" style="3" hidden="1" customWidth="1"/>
    <col min="20" max="20" width="12.328125" style="3" hidden="1" customWidth="1"/>
    <col min="21" max="21" width="12.82421875" style="3" hidden="1" customWidth="1"/>
    <col min="22" max="22" width="29.1015625" style="3" hidden="1" customWidth="1"/>
    <col min="23" max="23" width="16.27734375" style="3" hidden="1" customWidth="1"/>
    <col min="24" max="24" width="12.82421875" style="3" hidden="1" customWidth="1"/>
    <col min="25" max="25" width="14.671875" style="3" hidden="1" customWidth="1"/>
    <col min="26" max="28" width="12.82421875" style="3" hidden="1" customWidth="1"/>
    <col min="29" max="29" width="14.55078125" style="3" hidden="1" customWidth="1"/>
    <col min="30" max="31" width="21.94921875" style="3" hidden="1" customWidth="1"/>
    <col min="32" max="32" width="13.4375" style="3" hidden="1" customWidth="1"/>
    <col min="33" max="33" width="35.8828125" style="3" hidden="1" customWidth="1"/>
    <col min="34" max="35" width="43.7734375" style="3" hidden="1" customWidth="1"/>
    <col min="36" max="37" width="0" style="3" hidden="1" customWidth="1"/>
    <col min="38" max="16384" width="10.8515625" style="3" hidden="1"/>
  </cols>
  <sheetData>
    <row r="1" spans="1:37" x14ac:dyDescent="0.2">
      <c r="A1" s="9"/>
      <c r="B1" s="10"/>
      <c r="C1" s="11" t="s">
        <v>11</v>
      </c>
      <c r="D1" s="11" t="s">
        <v>11</v>
      </c>
      <c r="E1" s="11" t="s">
        <v>11</v>
      </c>
      <c r="F1" s="11" t="s">
        <v>12</v>
      </c>
      <c r="G1" s="11" t="s">
        <v>12</v>
      </c>
      <c r="H1" s="11" t="s">
        <v>12</v>
      </c>
      <c r="I1" s="10"/>
      <c r="J1" s="10"/>
      <c r="K1" s="11" t="s">
        <v>26</v>
      </c>
      <c r="L1" s="10"/>
      <c r="M1" s="10"/>
      <c r="N1" s="10"/>
      <c r="O1" s="12"/>
      <c r="P1" s="35" t="s">
        <v>46</v>
      </c>
      <c r="R1" s="35" t="s">
        <v>23</v>
      </c>
      <c r="S1" s="35" t="s">
        <v>31</v>
      </c>
      <c r="T1" s="35" t="s">
        <v>51</v>
      </c>
      <c r="U1" s="35" t="s">
        <v>52</v>
      </c>
      <c r="V1" s="35" t="s">
        <v>53</v>
      </c>
      <c r="W1" s="35" t="s">
        <v>54</v>
      </c>
      <c r="X1" s="35" t="s">
        <v>55</v>
      </c>
      <c r="Y1" s="35" t="s">
        <v>64</v>
      </c>
      <c r="Z1" s="35" t="s">
        <v>61</v>
      </c>
      <c r="AA1" s="35"/>
      <c r="AB1" s="35"/>
      <c r="AC1" s="35" t="s">
        <v>60</v>
      </c>
      <c r="AD1" s="35" t="s">
        <v>65</v>
      </c>
      <c r="AE1" s="35"/>
      <c r="AF1" s="35" t="s">
        <v>58</v>
      </c>
      <c r="AG1" s="35" t="s">
        <v>50</v>
      </c>
      <c r="AH1" s="5" t="s">
        <v>59</v>
      </c>
      <c r="AI1" s="5"/>
    </row>
    <row r="2" spans="1:37" x14ac:dyDescent="0.2">
      <c r="A2" s="13"/>
      <c r="B2" s="14"/>
      <c r="C2" s="15" t="s">
        <v>8</v>
      </c>
      <c r="D2" s="15" t="s">
        <v>9</v>
      </c>
      <c r="E2" s="15" t="s">
        <v>10</v>
      </c>
      <c r="F2" s="15" t="s">
        <v>8</v>
      </c>
      <c r="G2" s="15" t="s">
        <v>9</v>
      </c>
      <c r="H2" s="15" t="s">
        <v>10</v>
      </c>
      <c r="I2" s="14"/>
      <c r="J2" s="14"/>
      <c r="K2" s="14"/>
      <c r="L2" s="16">
        <v>2</v>
      </c>
      <c r="M2" s="16">
        <v>3</v>
      </c>
      <c r="N2" s="16">
        <v>5</v>
      </c>
      <c r="O2" s="17" t="s">
        <v>15</v>
      </c>
      <c r="P2" s="34" t="b">
        <v>1</v>
      </c>
      <c r="R2" s="33" t="s">
        <v>4</v>
      </c>
      <c r="S2" s="34" t="s">
        <v>34</v>
      </c>
      <c r="T2" s="34" t="s">
        <v>32</v>
      </c>
      <c r="U2" s="34" t="s">
        <v>32</v>
      </c>
      <c r="V2" s="29" t="str">
        <f>R2&amp;$S$2&amp;$T$3&amp;$U$3</f>
        <v>BaşrolYabancı DilHayırHayır</v>
      </c>
      <c r="W2" s="32">
        <v>1.71</v>
      </c>
      <c r="X2" s="32" t="s">
        <v>34</v>
      </c>
      <c r="Y2" s="32" t="s">
        <v>32</v>
      </c>
      <c r="Z2" s="34" t="s">
        <v>27</v>
      </c>
      <c r="AA2" s="32" t="s">
        <v>63</v>
      </c>
      <c r="AB2" s="32"/>
      <c r="AC2" s="32" t="s">
        <v>8</v>
      </c>
      <c r="AD2" s="32" t="str">
        <f>X2&amp;Y3&amp;AA2&amp;AC2</f>
        <v>Yabancı DilHayır3-S22DK</v>
      </c>
      <c r="AE2" s="32">
        <v>27.5</v>
      </c>
      <c r="AF2" s="34" t="s">
        <v>27</v>
      </c>
      <c r="AG2" s="36" t="s">
        <v>36</v>
      </c>
      <c r="AH2" s="3" t="s">
        <v>97</v>
      </c>
      <c r="AI2" s="3">
        <v>0.15</v>
      </c>
      <c r="AK2" s="3" t="s">
        <v>87</v>
      </c>
    </row>
    <row r="3" spans="1:37" x14ac:dyDescent="0.2">
      <c r="A3" s="13" t="s">
        <v>2</v>
      </c>
      <c r="B3" s="14" t="s">
        <v>4</v>
      </c>
      <c r="C3" s="18">
        <v>1.25</v>
      </c>
      <c r="D3" s="18">
        <v>1.25</v>
      </c>
      <c r="E3" s="18">
        <v>1.25</v>
      </c>
      <c r="F3" s="18">
        <v>1.25</v>
      </c>
      <c r="G3" s="18">
        <v>1.25</v>
      </c>
      <c r="H3" s="18">
        <v>1.25</v>
      </c>
      <c r="I3" s="14"/>
      <c r="J3" s="4" t="s">
        <v>18</v>
      </c>
      <c r="K3" s="1" t="s">
        <v>20</v>
      </c>
      <c r="L3" s="19">
        <v>0.15</v>
      </c>
      <c r="M3" s="19">
        <v>0.2</v>
      </c>
      <c r="N3" s="19">
        <v>0.35</v>
      </c>
      <c r="O3" s="20">
        <v>1</v>
      </c>
      <c r="P3" s="34" t="b">
        <v>0</v>
      </c>
      <c r="R3" s="33" t="s">
        <v>5</v>
      </c>
      <c r="S3" s="34" t="s">
        <v>35</v>
      </c>
      <c r="T3" s="34" t="s">
        <v>33</v>
      </c>
      <c r="U3" s="34" t="s">
        <v>33</v>
      </c>
      <c r="V3" s="33" t="str">
        <f>R3&amp;$S$2&amp;$T$3&amp;$U$3</f>
        <v>2. Derece RolYabancı DilHayırHayır</v>
      </c>
      <c r="W3" s="32">
        <v>0.96</v>
      </c>
      <c r="X3" s="32" t="s">
        <v>35</v>
      </c>
      <c r="Y3" s="32" t="s">
        <v>33</v>
      </c>
      <c r="Z3" s="34" t="s">
        <v>28</v>
      </c>
      <c r="AA3" s="32" t="s">
        <v>63</v>
      </c>
      <c r="AB3" s="32"/>
      <c r="AC3" s="32" t="s">
        <v>66</v>
      </c>
      <c r="AD3" s="32" t="str">
        <f>X2&amp;Y3&amp;AA2&amp;AC3</f>
        <v>Yabancı DilHayır3-S2345DK</v>
      </c>
      <c r="AE3" s="32">
        <v>34</v>
      </c>
      <c r="AF3" s="34" t="s">
        <v>28</v>
      </c>
      <c r="AG3" s="36" t="s">
        <v>40</v>
      </c>
      <c r="AH3" s="3" t="s">
        <v>98</v>
      </c>
      <c r="AI3" s="3">
        <v>1</v>
      </c>
      <c r="AK3" s="3" t="s">
        <v>88</v>
      </c>
    </row>
    <row r="4" spans="1:37" x14ac:dyDescent="0.2">
      <c r="A4" s="13" t="s">
        <v>2</v>
      </c>
      <c r="B4" s="14" t="s">
        <v>5</v>
      </c>
      <c r="C4" s="18">
        <v>0.7</v>
      </c>
      <c r="D4" s="18">
        <v>0.7</v>
      </c>
      <c r="E4" s="18">
        <v>0.7</v>
      </c>
      <c r="F4" s="18">
        <v>0.7</v>
      </c>
      <c r="G4" s="18">
        <v>0.7</v>
      </c>
      <c r="H4" s="18">
        <v>0.7</v>
      </c>
      <c r="I4" s="14"/>
      <c r="J4" s="4" t="s">
        <v>18</v>
      </c>
      <c r="K4" s="1" t="s">
        <v>16</v>
      </c>
      <c r="L4" s="20">
        <v>1</v>
      </c>
      <c r="M4" s="20">
        <v>1</v>
      </c>
      <c r="N4" s="20">
        <v>1</v>
      </c>
      <c r="O4" s="20">
        <v>1</v>
      </c>
      <c r="R4" s="33" t="s">
        <v>6</v>
      </c>
      <c r="S4" s="34"/>
      <c r="T4" s="34"/>
      <c r="U4" s="34"/>
      <c r="V4" s="33" t="str">
        <f>R4&amp;$S$2&amp;$T$3&amp;$U$3</f>
        <v>3. Derece RolYabancı DilHayırHayır</v>
      </c>
      <c r="W4" s="18">
        <v>0.68</v>
      </c>
      <c r="X4" s="18"/>
      <c r="Y4" s="18"/>
      <c r="Z4" s="34" t="s">
        <v>29</v>
      </c>
      <c r="AA4" s="32" t="s">
        <v>62</v>
      </c>
      <c r="AB4" s="18"/>
      <c r="AC4" s="18" t="s">
        <v>10</v>
      </c>
      <c r="AD4" s="18" t="str">
        <f>X2&amp;Y3&amp;AA2&amp;AC4</f>
        <v>Yabancı DilHayır3-S46DK+</v>
      </c>
      <c r="AE4" s="18">
        <v>41</v>
      </c>
      <c r="AF4" s="34" t="s">
        <v>29</v>
      </c>
      <c r="AG4" s="36" t="s">
        <v>38</v>
      </c>
      <c r="AH4" s="3" t="s">
        <v>99</v>
      </c>
      <c r="AI4" s="3">
        <v>0.25</v>
      </c>
    </row>
    <row r="5" spans="1:37" x14ac:dyDescent="0.2">
      <c r="A5" s="13" t="s">
        <v>2</v>
      </c>
      <c r="B5" s="14" t="s">
        <v>6</v>
      </c>
      <c r="C5" s="18">
        <v>0.5</v>
      </c>
      <c r="D5" s="18">
        <v>0.5</v>
      </c>
      <c r="E5" s="18">
        <v>0.5</v>
      </c>
      <c r="F5" s="18">
        <v>0.5</v>
      </c>
      <c r="G5" s="18">
        <v>0.5</v>
      </c>
      <c r="H5" s="18">
        <v>0.5</v>
      </c>
      <c r="I5" s="14"/>
      <c r="J5" s="4" t="s">
        <v>18</v>
      </c>
      <c r="K5" s="1" t="s">
        <v>17</v>
      </c>
      <c r="L5" s="19">
        <v>0.25</v>
      </c>
      <c r="M5" s="19">
        <v>0.35</v>
      </c>
      <c r="N5" s="19">
        <v>0.4</v>
      </c>
      <c r="O5" s="20">
        <v>0.5</v>
      </c>
      <c r="P5" s="30"/>
      <c r="R5" s="33" t="s">
        <v>0</v>
      </c>
      <c r="S5" s="34"/>
      <c r="T5" s="34"/>
      <c r="U5" s="34"/>
      <c r="V5" s="33" t="str">
        <f>R5&amp;$S$2&amp;$T$3&amp;$U$3</f>
        <v>FGR/RabarbaYabancı DilHayırHayır</v>
      </c>
      <c r="W5" s="18">
        <v>0</v>
      </c>
      <c r="X5" s="18"/>
      <c r="Y5" s="18"/>
      <c r="Z5" s="34" t="s">
        <v>15</v>
      </c>
      <c r="AA5" s="32" t="s">
        <v>62</v>
      </c>
      <c r="AB5" s="18"/>
      <c r="AC5" s="18"/>
      <c r="AD5" s="18" t="str">
        <f>X2&amp;Y3&amp;AA4&amp;AC2</f>
        <v>Yabancı DilHayır3+S22DK</v>
      </c>
      <c r="AE5" s="18">
        <v>41</v>
      </c>
      <c r="AF5" s="34" t="s">
        <v>15</v>
      </c>
      <c r="AG5" s="36" t="s">
        <v>41</v>
      </c>
      <c r="AH5" s="3" t="s">
        <v>100</v>
      </c>
      <c r="AI5" s="3">
        <v>0.15</v>
      </c>
    </row>
    <row r="6" spans="1:37" x14ac:dyDescent="0.2">
      <c r="A6" s="13" t="s">
        <v>2</v>
      </c>
      <c r="B6" s="14" t="s">
        <v>0</v>
      </c>
      <c r="C6" s="18">
        <v>20</v>
      </c>
      <c r="D6" s="18">
        <v>25</v>
      </c>
      <c r="E6" s="18">
        <v>30</v>
      </c>
      <c r="F6" s="18">
        <v>30</v>
      </c>
      <c r="G6" s="18">
        <v>40</v>
      </c>
      <c r="H6" s="18">
        <v>50</v>
      </c>
      <c r="I6" s="14"/>
      <c r="J6" s="4" t="s">
        <v>18</v>
      </c>
      <c r="K6" s="1" t="s">
        <v>21</v>
      </c>
      <c r="L6" s="19">
        <v>0.15</v>
      </c>
      <c r="M6" s="19">
        <v>0.2</v>
      </c>
      <c r="N6" s="19">
        <v>0.25</v>
      </c>
      <c r="O6" s="20">
        <v>0.5</v>
      </c>
      <c r="R6" s="33" t="s">
        <v>7</v>
      </c>
      <c r="S6" s="34"/>
      <c r="T6" s="34"/>
      <c r="U6" s="34"/>
      <c r="V6" s="33" t="str">
        <f>R6&amp;$S$2&amp;$T$3&amp;$U$3</f>
        <v>Tek AnlatıcıYabancı DilHayırHayır</v>
      </c>
      <c r="W6" s="18">
        <v>8.1999999999999993</v>
      </c>
      <c r="X6" s="18"/>
      <c r="Y6" s="18"/>
      <c r="Z6" s="34"/>
      <c r="AA6" s="18"/>
      <c r="AB6" s="18"/>
      <c r="AC6" s="18"/>
      <c r="AD6" s="18" t="str">
        <f>X2&amp;Y3&amp;AA4&amp;AC3</f>
        <v>Yabancı DilHayır3+S2345DK</v>
      </c>
      <c r="AE6" s="18">
        <v>54.5</v>
      </c>
      <c r="AF6" s="34"/>
      <c r="AG6" s="36" t="s">
        <v>39</v>
      </c>
      <c r="AH6" s="3" t="s">
        <v>101</v>
      </c>
      <c r="AI6" s="3">
        <v>0.15</v>
      </c>
    </row>
    <row r="7" spans="1:37" x14ac:dyDescent="0.2">
      <c r="A7" s="13" t="s">
        <v>2</v>
      </c>
      <c r="B7" s="14" t="s">
        <v>7</v>
      </c>
      <c r="C7" s="18">
        <v>6</v>
      </c>
      <c r="D7" s="18">
        <v>6</v>
      </c>
      <c r="E7" s="18">
        <v>6</v>
      </c>
      <c r="F7" s="18">
        <v>6</v>
      </c>
      <c r="G7" s="18">
        <v>6</v>
      </c>
      <c r="H7" s="18">
        <v>6</v>
      </c>
      <c r="I7" s="14"/>
      <c r="J7" s="4" t="s">
        <v>19</v>
      </c>
      <c r="K7" s="1" t="s">
        <v>20</v>
      </c>
      <c r="L7" s="19">
        <v>0.15</v>
      </c>
      <c r="M7" s="19">
        <v>0.2</v>
      </c>
      <c r="N7" s="19">
        <v>0.35</v>
      </c>
      <c r="O7" s="20">
        <v>1</v>
      </c>
      <c r="V7" s="29" t="str">
        <f>R2&amp;$S$2&amp;$T$3&amp;$U$2</f>
        <v>BaşrolYabancı DilHayırEvet</v>
      </c>
      <c r="W7" s="18">
        <v>2.4</v>
      </c>
      <c r="X7" s="18"/>
      <c r="Y7" s="18"/>
      <c r="Z7" s="34"/>
      <c r="AA7" s="18"/>
      <c r="AB7" s="18"/>
      <c r="AC7" s="18"/>
      <c r="AD7" s="18" t="str">
        <f>X2&amp;Y3&amp;AA4&amp;AC4</f>
        <v>Yabancı DilHayır3+S46DK+</v>
      </c>
      <c r="AE7" s="18">
        <v>68.5</v>
      </c>
      <c r="AF7" s="34"/>
      <c r="AG7" s="36" t="s">
        <v>44</v>
      </c>
      <c r="AH7" s="3" t="s">
        <v>102</v>
      </c>
      <c r="AI7" s="3">
        <v>1</v>
      </c>
    </row>
    <row r="8" spans="1:37" x14ac:dyDescent="0.2">
      <c r="A8" s="13" t="s">
        <v>1</v>
      </c>
      <c r="B8" s="14" t="s">
        <v>4</v>
      </c>
      <c r="C8" s="18">
        <v>1.75</v>
      </c>
      <c r="D8" s="18">
        <v>1.75</v>
      </c>
      <c r="E8" s="18">
        <v>1.75</v>
      </c>
      <c r="F8" s="18">
        <v>1.75</v>
      </c>
      <c r="G8" s="18">
        <v>1.75</v>
      </c>
      <c r="H8" s="18">
        <v>1.75</v>
      </c>
      <c r="I8" s="14"/>
      <c r="J8" s="4" t="s">
        <v>19</v>
      </c>
      <c r="K8" s="1" t="s">
        <v>16</v>
      </c>
      <c r="L8" s="20">
        <v>1</v>
      </c>
      <c r="M8" s="20">
        <v>1</v>
      </c>
      <c r="N8" s="20">
        <v>1</v>
      </c>
      <c r="O8" s="20">
        <v>1</v>
      </c>
      <c r="V8" s="33" t="str">
        <f t="shared" ref="V8:V11" si="0">R3&amp;$S$2&amp;$T$3&amp;$U$2</f>
        <v>2. Derece RolYabancı DilHayırEvet</v>
      </c>
      <c r="W8" s="18">
        <v>1.37</v>
      </c>
      <c r="X8" s="18"/>
      <c r="Y8" s="18"/>
      <c r="Z8" s="18"/>
      <c r="AA8" s="18"/>
      <c r="AB8" s="18"/>
      <c r="AC8" s="18"/>
      <c r="AD8" s="32" t="s">
        <v>68</v>
      </c>
      <c r="AE8" s="18">
        <v>409</v>
      </c>
      <c r="AF8" s="34"/>
      <c r="AG8" s="36" t="s">
        <v>42</v>
      </c>
      <c r="AH8" s="3" t="s">
        <v>103</v>
      </c>
      <c r="AI8" s="3">
        <v>0.15</v>
      </c>
    </row>
    <row r="9" spans="1:37" x14ac:dyDescent="0.2">
      <c r="A9" s="13" t="s">
        <v>1</v>
      </c>
      <c r="B9" s="14" t="s">
        <v>5</v>
      </c>
      <c r="C9" s="18">
        <v>1</v>
      </c>
      <c r="D9" s="18">
        <v>1</v>
      </c>
      <c r="E9" s="18">
        <v>1</v>
      </c>
      <c r="F9" s="18">
        <v>1</v>
      </c>
      <c r="G9" s="18">
        <v>1</v>
      </c>
      <c r="H9" s="18">
        <v>1</v>
      </c>
      <c r="I9" s="14"/>
      <c r="J9" s="4" t="s">
        <v>19</v>
      </c>
      <c r="K9" s="1" t="s">
        <v>21</v>
      </c>
      <c r="L9" s="19">
        <v>0.15</v>
      </c>
      <c r="M9" s="19">
        <v>0.2</v>
      </c>
      <c r="N9" s="19">
        <v>0.25</v>
      </c>
      <c r="O9" s="20">
        <v>0.5</v>
      </c>
      <c r="P9" s="30"/>
      <c r="V9" s="33" t="str">
        <f t="shared" si="0"/>
        <v>3. Derece RolYabancı DilHayırEvet</v>
      </c>
      <c r="W9" s="18">
        <v>0.92</v>
      </c>
      <c r="X9" s="18"/>
      <c r="Y9" s="18"/>
      <c r="Z9" s="18"/>
      <c r="AA9" s="18"/>
      <c r="AB9" s="18"/>
      <c r="AC9" s="18"/>
      <c r="AD9" s="32" t="s">
        <v>69</v>
      </c>
      <c r="AE9" s="18">
        <v>409</v>
      </c>
      <c r="AF9" s="34"/>
      <c r="AG9" s="36" t="s">
        <v>37</v>
      </c>
      <c r="AH9" s="3" t="s">
        <v>104</v>
      </c>
      <c r="AI9" s="3">
        <v>0.8</v>
      </c>
    </row>
    <row r="10" spans="1:37" x14ac:dyDescent="0.2">
      <c r="A10" s="13" t="s">
        <v>1</v>
      </c>
      <c r="B10" s="14" t="s">
        <v>6</v>
      </c>
      <c r="C10" s="18">
        <v>0.67</v>
      </c>
      <c r="D10" s="18">
        <v>0.67</v>
      </c>
      <c r="E10" s="18">
        <v>0.67</v>
      </c>
      <c r="F10" s="18">
        <v>0.67</v>
      </c>
      <c r="G10" s="18">
        <v>0.67</v>
      </c>
      <c r="H10" s="18">
        <v>0.67</v>
      </c>
      <c r="I10" s="14"/>
      <c r="J10" s="4" t="s">
        <v>22</v>
      </c>
      <c r="K10" s="1" t="s">
        <v>24</v>
      </c>
      <c r="L10" s="19">
        <v>0.8</v>
      </c>
      <c r="M10" s="19">
        <v>1.1000000000000001</v>
      </c>
      <c r="N10" s="19">
        <v>1.6</v>
      </c>
      <c r="O10" s="20">
        <v>2</v>
      </c>
      <c r="V10" s="33" t="str">
        <f t="shared" si="0"/>
        <v>FGR/RabarbaYabancı DilHayırEvet</v>
      </c>
      <c r="W10" s="18">
        <v>0</v>
      </c>
      <c r="X10" s="18"/>
      <c r="Y10" s="18"/>
      <c r="Z10" s="18"/>
      <c r="AA10" s="18"/>
      <c r="AB10" s="18"/>
      <c r="AC10" s="18"/>
      <c r="AD10" s="18" t="s">
        <v>70</v>
      </c>
      <c r="AE10" s="18">
        <v>409</v>
      </c>
      <c r="AF10" s="34"/>
      <c r="AG10" s="36" t="s">
        <v>45</v>
      </c>
      <c r="AH10" s="3" t="s">
        <v>105</v>
      </c>
      <c r="AI10" s="3">
        <v>0.25</v>
      </c>
    </row>
    <row r="11" spans="1:37" x14ac:dyDescent="0.2">
      <c r="A11" s="13" t="s">
        <v>1</v>
      </c>
      <c r="B11" s="14" t="s">
        <v>0</v>
      </c>
      <c r="C11" s="18">
        <v>20</v>
      </c>
      <c r="D11" s="18">
        <v>25</v>
      </c>
      <c r="E11" s="18">
        <v>30</v>
      </c>
      <c r="F11" s="18">
        <v>30</v>
      </c>
      <c r="G11" s="18">
        <v>40</v>
      </c>
      <c r="H11" s="18">
        <v>50</v>
      </c>
      <c r="I11" s="14"/>
      <c r="J11" s="4" t="s">
        <v>22</v>
      </c>
      <c r="K11" s="1" t="s">
        <v>25</v>
      </c>
      <c r="L11" s="19">
        <v>1</v>
      </c>
      <c r="M11" s="19">
        <v>1.4</v>
      </c>
      <c r="N11" s="19">
        <v>1.6</v>
      </c>
      <c r="O11" s="20">
        <v>2</v>
      </c>
      <c r="V11" s="33" t="str">
        <f t="shared" si="0"/>
        <v>Tek AnlatıcıYabancı DilHayırEvet</v>
      </c>
      <c r="W11" s="18">
        <v>8.1999999999999993</v>
      </c>
      <c r="X11" s="18"/>
      <c r="Y11" s="18"/>
      <c r="Z11" s="18"/>
      <c r="AA11" s="18"/>
      <c r="AB11" s="18"/>
      <c r="AC11" s="18"/>
      <c r="AD11" s="18" t="s">
        <v>71</v>
      </c>
      <c r="AE11" s="18">
        <v>409</v>
      </c>
      <c r="AG11" s="30"/>
      <c r="AH11" s="3" t="s">
        <v>106</v>
      </c>
      <c r="AI11" s="3">
        <v>0.2</v>
      </c>
    </row>
    <row r="12" spans="1:37" x14ac:dyDescent="0.2">
      <c r="A12" s="13" t="s">
        <v>1</v>
      </c>
      <c r="B12" s="14" t="s">
        <v>7</v>
      </c>
      <c r="C12" s="18">
        <v>6</v>
      </c>
      <c r="D12" s="18">
        <v>6</v>
      </c>
      <c r="E12" s="18">
        <v>6</v>
      </c>
      <c r="F12" s="18">
        <v>6</v>
      </c>
      <c r="G12" s="18">
        <v>6</v>
      </c>
      <c r="H12" s="18">
        <v>6</v>
      </c>
      <c r="I12" s="14"/>
      <c r="J12" s="1" t="s">
        <v>13</v>
      </c>
      <c r="K12" s="1" t="s">
        <v>13</v>
      </c>
      <c r="L12" s="19">
        <v>0.25</v>
      </c>
      <c r="M12" s="19">
        <v>0.35</v>
      </c>
      <c r="N12" s="19">
        <v>0.4</v>
      </c>
      <c r="O12" s="20">
        <v>0.5</v>
      </c>
      <c r="V12" s="29" t="str">
        <f>R2&amp;$S$2&amp;$T$2&amp;$U$2</f>
        <v>BaşrolYabancı DilEvetEvet</v>
      </c>
      <c r="W12" s="18">
        <v>13.61</v>
      </c>
      <c r="X12" s="18"/>
      <c r="Y12" s="18"/>
      <c r="Z12" s="18"/>
      <c r="AA12" s="18"/>
      <c r="AB12" s="18"/>
      <c r="AC12" s="18"/>
      <c r="AD12" s="18" t="s">
        <v>72</v>
      </c>
      <c r="AE12" s="18">
        <v>409</v>
      </c>
      <c r="AH12" s="3" t="s">
        <v>107</v>
      </c>
      <c r="AI12" s="3">
        <v>1</v>
      </c>
    </row>
    <row r="13" spans="1:37" x14ac:dyDescent="0.2">
      <c r="A13" s="13" t="s">
        <v>14</v>
      </c>
      <c r="B13" s="14" t="s">
        <v>4</v>
      </c>
      <c r="C13" s="18">
        <v>10</v>
      </c>
      <c r="D13" s="18">
        <v>10</v>
      </c>
      <c r="E13" s="18">
        <v>10</v>
      </c>
      <c r="F13" s="18">
        <v>10</v>
      </c>
      <c r="G13" s="18">
        <v>10</v>
      </c>
      <c r="H13" s="18">
        <v>10</v>
      </c>
      <c r="I13" s="14"/>
      <c r="J13" s="14"/>
      <c r="K13" s="14"/>
      <c r="L13" s="14"/>
      <c r="M13" s="14"/>
      <c r="N13" s="14"/>
      <c r="O13" s="21"/>
      <c r="V13" s="33" t="str">
        <f t="shared" ref="V13:V16" si="1">R3&amp;$S$2&amp;$T$2&amp;$U$2</f>
        <v>2. Derece RolYabancı DilEvetEvet</v>
      </c>
      <c r="W13" s="18">
        <v>8.1999999999999993</v>
      </c>
      <c r="X13" s="18"/>
      <c r="Y13" s="18"/>
      <c r="Z13" s="18"/>
      <c r="AA13" s="18"/>
      <c r="AB13" s="18"/>
      <c r="AC13" s="18"/>
      <c r="AD13" s="18" t="s">
        <v>73</v>
      </c>
      <c r="AE13" s="18">
        <v>409</v>
      </c>
      <c r="AH13" s="3" t="s">
        <v>108</v>
      </c>
      <c r="AI13" s="3">
        <v>0.35</v>
      </c>
    </row>
    <row r="14" spans="1:37" x14ac:dyDescent="0.2">
      <c r="A14" s="13" t="s">
        <v>14</v>
      </c>
      <c r="B14" s="14" t="s">
        <v>5</v>
      </c>
      <c r="C14" s="18">
        <v>6</v>
      </c>
      <c r="D14" s="18">
        <v>6</v>
      </c>
      <c r="E14" s="18">
        <v>6</v>
      </c>
      <c r="F14" s="18">
        <v>6</v>
      </c>
      <c r="G14" s="18">
        <v>6</v>
      </c>
      <c r="H14" s="18">
        <v>6</v>
      </c>
      <c r="I14" s="14"/>
      <c r="J14" s="14"/>
      <c r="K14" s="14"/>
      <c r="L14" s="19"/>
      <c r="M14" s="19"/>
      <c r="N14" s="19"/>
      <c r="O14" s="20"/>
      <c r="V14" s="33" t="str">
        <f t="shared" si="1"/>
        <v>3. Derece RolYabancı DilEvetEvet</v>
      </c>
      <c r="W14" s="18">
        <v>4.7699999999999996</v>
      </c>
      <c r="X14" s="18"/>
      <c r="Y14" s="18"/>
      <c r="Z14" s="18"/>
      <c r="AA14" s="18"/>
      <c r="AB14" s="18"/>
      <c r="AC14" s="18"/>
      <c r="AD14" s="18" t="s">
        <v>74</v>
      </c>
      <c r="AE14" s="18">
        <v>409</v>
      </c>
      <c r="AH14" s="3" t="s">
        <v>109</v>
      </c>
      <c r="AI14" s="3">
        <v>0.2</v>
      </c>
    </row>
    <row r="15" spans="1:37" x14ac:dyDescent="0.2">
      <c r="A15" s="13" t="s">
        <v>14</v>
      </c>
      <c r="B15" s="14" t="s">
        <v>6</v>
      </c>
      <c r="C15" s="18">
        <v>3.5</v>
      </c>
      <c r="D15" s="18">
        <v>3.5</v>
      </c>
      <c r="E15" s="18">
        <v>3.5</v>
      </c>
      <c r="F15" s="18">
        <v>3.5</v>
      </c>
      <c r="G15" s="18">
        <v>3.5</v>
      </c>
      <c r="H15" s="18">
        <v>3.5</v>
      </c>
      <c r="I15" s="14"/>
      <c r="J15" s="14"/>
      <c r="K15" s="14"/>
      <c r="L15" s="19"/>
      <c r="M15" s="19"/>
      <c r="N15" s="19"/>
      <c r="O15" s="20"/>
      <c r="V15" s="33" t="str">
        <f t="shared" si="1"/>
        <v>FGR/RabarbaYabancı DilEvetEvet</v>
      </c>
      <c r="W15" s="18">
        <v>0</v>
      </c>
      <c r="X15" s="18"/>
      <c r="Y15" s="18"/>
      <c r="Z15" s="18"/>
      <c r="AA15" s="18"/>
      <c r="AB15" s="18"/>
      <c r="AC15" s="18"/>
      <c r="AD15" s="18" t="s">
        <v>75</v>
      </c>
      <c r="AE15" s="18">
        <v>409</v>
      </c>
      <c r="AH15" s="3" t="s">
        <v>110</v>
      </c>
      <c r="AI15" s="3">
        <v>0.2</v>
      </c>
    </row>
    <row r="16" spans="1:37" x14ac:dyDescent="0.2">
      <c r="A16" s="13" t="s">
        <v>14</v>
      </c>
      <c r="B16" s="14" t="s">
        <v>0</v>
      </c>
      <c r="C16" s="18">
        <v>300</v>
      </c>
      <c r="D16" s="18">
        <v>300</v>
      </c>
      <c r="E16" s="18">
        <v>300</v>
      </c>
      <c r="F16" s="18">
        <v>300</v>
      </c>
      <c r="G16" s="18">
        <v>300</v>
      </c>
      <c r="H16" s="18">
        <v>300</v>
      </c>
      <c r="I16" s="14"/>
      <c r="J16" s="14"/>
      <c r="K16" s="14"/>
      <c r="L16" s="19"/>
      <c r="M16" s="19"/>
      <c r="N16" s="19"/>
      <c r="O16" s="20"/>
      <c r="V16" s="33" t="str">
        <f t="shared" si="1"/>
        <v>Tek AnlatıcıYabancı DilEvetEvet</v>
      </c>
      <c r="W16" s="32">
        <v>0</v>
      </c>
      <c r="X16" s="32"/>
      <c r="Y16" s="32"/>
      <c r="Z16" s="32"/>
      <c r="AA16" s="32"/>
      <c r="AB16" s="32"/>
      <c r="AC16" s="32"/>
      <c r="AD16" s="32" t="s">
        <v>76</v>
      </c>
      <c r="AE16" s="18">
        <v>409</v>
      </c>
      <c r="AH16" s="3" t="s">
        <v>111</v>
      </c>
      <c r="AI16" s="3">
        <v>1</v>
      </c>
    </row>
    <row r="17" spans="1:35" x14ac:dyDescent="0.2">
      <c r="A17" s="13" t="s">
        <v>3</v>
      </c>
      <c r="B17" s="14" t="s">
        <v>4</v>
      </c>
      <c r="C17" s="18">
        <v>30</v>
      </c>
      <c r="D17" s="18">
        <v>30</v>
      </c>
      <c r="E17" s="18">
        <v>30</v>
      </c>
      <c r="F17" s="18">
        <v>30</v>
      </c>
      <c r="G17" s="18">
        <v>30</v>
      </c>
      <c r="H17" s="18">
        <v>30</v>
      </c>
      <c r="I17" s="14"/>
      <c r="J17" s="8"/>
      <c r="K17" s="8"/>
      <c r="L17" s="14"/>
      <c r="M17" s="14"/>
      <c r="N17" s="19"/>
      <c r="O17" s="21"/>
      <c r="V17" s="29" t="str">
        <f>R2&amp;$S$2&amp;$T$2&amp;$U$3</f>
        <v>BaşrolYabancı DilEvetHayır</v>
      </c>
      <c r="W17" s="18">
        <v>13.61</v>
      </c>
      <c r="X17" s="18"/>
      <c r="Y17" s="18"/>
      <c r="Z17" s="18"/>
      <c r="AA17" s="18"/>
      <c r="AB17" s="18"/>
      <c r="AC17" s="18"/>
      <c r="AD17" s="18" t="s">
        <v>77</v>
      </c>
      <c r="AE17" s="18">
        <v>409</v>
      </c>
      <c r="AH17" s="3" t="s">
        <v>112</v>
      </c>
      <c r="AI17" s="3">
        <v>0.2</v>
      </c>
    </row>
    <row r="18" spans="1:35" x14ac:dyDescent="0.2">
      <c r="A18" s="13" t="s">
        <v>3</v>
      </c>
      <c r="B18" s="14" t="s">
        <v>5</v>
      </c>
      <c r="C18" s="18">
        <v>18</v>
      </c>
      <c r="D18" s="18">
        <v>18</v>
      </c>
      <c r="E18" s="18">
        <v>18</v>
      </c>
      <c r="F18" s="18">
        <v>18</v>
      </c>
      <c r="G18" s="18">
        <v>18</v>
      </c>
      <c r="H18" s="18">
        <v>18</v>
      </c>
      <c r="I18" s="14"/>
      <c r="J18" s="14"/>
      <c r="K18" s="14"/>
      <c r="L18" s="14"/>
      <c r="M18" s="14"/>
      <c r="N18" s="19"/>
      <c r="O18" s="21"/>
      <c r="V18" s="33" t="str">
        <f>R3&amp;$S$2&amp;$T$2&amp;$U$3</f>
        <v>2. Derece RolYabancı DilEvetHayır</v>
      </c>
      <c r="W18" s="18">
        <v>8.1999999999999993</v>
      </c>
      <c r="X18" s="18"/>
      <c r="Y18" s="18"/>
      <c r="Z18" s="18"/>
      <c r="AA18" s="18"/>
      <c r="AB18" s="18"/>
      <c r="AC18" s="18"/>
      <c r="AD18" s="18" t="s">
        <v>78</v>
      </c>
      <c r="AE18" s="18">
        <v>409</v>
      </c>
      <c r="AH18" s="3" t="s">
        <v>113</v>
      </c>
      <c r="AI18" s="3">
        <v>1.1000000000000001</v>
      </c>
    </row>
    <row r="19" spans="1:35" x14ac:dyDescent="0.2">
      <c r="A19" s="13" t="s">
        <v>3</v>
      </c>
      <c r="B19" s="14" t="s">
        <v>6</v>
      </c>
      <c r="C19" s="18">
        <v>10.5</v>
      </c>
      <c r="D19" s="18">
        <v>10.5</v>
      </c>
      <c r="E19" s="18">
        <v>10.5</v>
      </c>
      <c r="F19" s="18">
        <v>10.5</v>
      </c>
      <c r="G19" s="18">
        <v>10.5</v>
      </c>
      <c r="H19" s="18">
        <v>10.5</v>
      </c>
      <c r="I19" s="14"/>
      <c r="J19" s="14"/>
      <c r="K19" s="1"/>
      <c r="L19" s="14"/>
      <c r="M19" s="14"/>
      <c r="N19" s="19"/>
      <c r="O19" s="21"/>
      <c r="V19" s="33" t="str">
        <f>R4&amp;$S$2&amp;$T$2&amp;$U$3</f>
        <v>3. Derece RolYabancı DilEvetHayır</v>
      </c>
      <c r="W19" s="18">
        <v>4.7699999999999996</v>
      </c>
      <c r="X19" s="18"/>
      <c r="Y19" s="18"/>
      <c r="Z19" s="18"/>
      <c r="AA19" s="18"/>
      <c r="AB19" s="18"/>
      <c r="AC19" s="18"/>
      <c r="AD19" s="18" t="s">
        <v>79</v>
      </c>
      <c r="AE19" s="18">
        <v>409</v>
      </c>
      <c r="AH19" s="3" t="s">
        <v>114</v>
      </c>
      <c r="AI19" s="3">
        <v>0.35</v>
      </c>
    </row>
    <row r="20" spans="1:35" x14ac:dyDescent="0.2">
      <c r="A20" s="22" t="s">
        <v>3</v>
      </c>
      <c r="B20" s="23" t="s">
        <v>0</v>
      </c>
      <c r="C20" s="24">
        <v>300</v>
      </c>
      <c r="D20" s="24">
        <v>300</v>
      </c>
      <c r="E20" s="24">
        <v>300</v>
      </c>
      <c r="F20" s="24">
        <v>300</v>
      </c>
      <c r="G20" s="24">
        <v>300</v>
      </c>
      <c r="H20" s="24">
        <v>300</v>
      </c>
      <c r="I20" s="23"/>
      <c r="J20" s="23"/>
      <c r="K20" s="2"/>
      <c r="L20" s="23"/>
      <c r="M20" s="23"/>
      <c r="N20" s="25"/>
      <c r="O20" s="26"/>
      <c r="V20" s="33" t="str">
        <f>R5&amp;$S$2&amp;$T$2&amp;$U$3</f>
        <v>FGR/RabarbaYabancı DilEvetHayır</v>
      </c>
      <c r="W20" s="18">
        <v>0</v>
      </c>
      <c r="X20" s="18"/>
      <c r="Y20" s="18"/>
      <c r="Z20" s="18"/>
      <c r="AA20" s="18"/>
      <c r="AB20" s="18"/>
      <c r="AC20" s="18"/>
      <c r="AD20" s="18" t="s">
        <v>80</v>
      </c>
      <c r="AE20" s="18">
        <v>409</v>
      </c>
      <c r="AH20" s="3" t="s">
        <v>115</v>
      </c>
      <c r="AI20" s="3">
        <v>0.35</v>
      </c>
    </row>
    <row r="21" spans="1:35" x14ac:dyDescent="0.2">
      <c r="C21" s="6"/>
      <c r="D21" s="6"/>
      <c r="E21" s="6"/>
      <c r="F21" s="6"/>
      <c r="G21" s="6"/>
      <c r="H21" s="6"/>
      <c r="K21" s="1"/>
      <c r="N21" s="7"/>
      <c r="V21" s="33" t="str">
        <f>R6&amp;$S$2&amp;$T$2&amp;$U$3</f>
        <v>Tek AnlatıcıYabancı DilEvetHayır</v>
      </c>
      <c r="W21" s="32">
        <v>0</v>
      </c>
      <c r="X21" s="32"/>
      <c r="Y21" s="32"/>
      <c r="Z21" s="32"/>
      <c r="AA21" s="32"/>
      <c r="AB21" s="32"/>
      <c r="AC21" s="32"/>
      <c r="AD21" s="32" t="s">
        <v>81</v>
      </c>
      <c r="AE21" s="18">
        <v>409</v>
      </c>
      <c r="AH21" s="3" t="s">
        <v>116</v>
      </c>
      <c r="AI21" s="3">
        <v>1</v>
      </c>
    </row>
    <row r="22" spans="1:35" x14ac:dyDescent="0.2">
      <c r="C22" s="6"/>
      <c r="D22" s="6"/>
      <c r="E22" s="6"/>
      <c r="F22" s="6"/>
      <c r="G22" s="6"/>
      <c r="H22" s="6"/>
      <c r="K22" s="1"/>
      <c r="N22" s="7"/>
      <c r="V22" s="29" t="str">
        <f>R2&amp;$S$3&amp;$T$2&amp;$U$2</f>
        <v>BaşrolTürkçeEvetEvet</v>
      </c>
      <c r="W22" s="18">
        <v>41</v>
      </c>
      <c r="X22" s="18"/>
      <c r="Y22" s="18"/>
      <c r="Z22" s="18"/>
      <c r="AA22" s="18"/>
      <c r="AB22" s="18"/>
      <c r="AC22" s="18"/>
      <c r="AD22" s="18" t="s">
        <v>82</v>
      </c>
      <c r="AE22" s="18">
        <v>409</v>
      </c>
      <c r="AH22" s="3" t="s">
        <v>117</v>
      </c>
      <c r="AI22" s="3">
        <v>0.4</v>
      </c>
    </row>
    <row r="23" spans="1:35" x14ac:dyDescent="0.2">
      <c r="C23" s="18"/>
      <c r="D23" s="6"/>
      <c r="E23" s="6"/>
      <c r="F23" s="6"/>
      <c r="G23" s="6"/>
      <c r="H23" s="6"/>
      <c r="K23" s="1"/>
      <c r="N23" s="7"/>
      <c r="V23" s="33" t="str">
        <f>R3&amp;$S$3&amp;$T$2&amp;$U$2</f>
        <v>2. Derece RolTürkçeEvetEvet</v>
      </c>
      <c r="W23" s="18">
        <v>24.5</v>
      </c>
      <c r="X23" s="18"/>
      <c r="Y23" s="18"/>
      <c r="Z23" s="18"/>
      <c r="AA23" s="18"/>
      <c r="AB23" s="18"/>
      <c r="AC23" s="18"/>
      <c r="AD23" s="18" t="s">
        <v>83</v>
      </c>
      <c r="AE23" s="18">
        <v>409</v>
      </c>
      <c r="AH23" s="3" t="s">
        <v>118</v>
      </c>
      <c r="AI23" s="3">
        <v>0.25</v>
      </c>
    </row>
    <row r="24" spans="1:35" x14ac:dyDescent="0.2">
      <c r="C24" s="18"/>
      <c r="D24" s="6"/>
      <c r="E24" s="6"/>
      <c r="F24" s="6"/>
      <c r="G24" s="6"/>
      <c r="H24" s="6"/>
      <c r="K24" s="1"/>
      <c r="N24" s="7"/>
      <c r="V24" s="33" t="str">
        <f>R4&amp;$S$3&amp;$T$2&amp;$U$2</f>
        <v>3. Derece RolTürkçeEvetEvet</v>
      </c>
      <c r="W24" s="18">
        <v>14.3</v>
      </c>
      <c r="X24" s="18"/>
      <c r="Y24" s="18"/>
      <c r="Z24" s="18"/>
      <c r="AA24" s="18"/>
      <c r="AB24" s="18"/>
      <c r="AC24" s="18"/>
      <c r="AD24" s="18" t="s">
        <v>84</v>
      </c>
      <c r="AE24" s="18">
        <v>409</v>
      </c>
      <c r="AH24" s="3" t="s">
        <v>119</v>
      </c>
      <c r="AI24" s="3">
        <v>0.35</v>
      </c>
    </row>
    <row r="25" spans="1:35" x14ac:dyDescent="0.2">
      <c r="C25" s="18"/>
      <c r="K25" s="1"/>
      <c r="N25" s="7"/>
      <c r="V25" s="33" t="str">
        <f>R5&amp;$S$3&amp;$T$2&amp;$U$2</f>
        <v>FGR/RabarbaTürkçeEvetEvet</v>
      </c>
      <c r="W25" s="18">
        <v>0</v>
      </c>
      <c r="X25" s="18"/>
      <c r="Y25" s="18"/>
      <c r="Z25" s="18"/>
      <c r="AA25" s="18"/>
      <c r="AB25" s="18"/>
      <c r="AC25" s="18"/>
      <c r="AD25" s="18" t="s">
        <v>85</v>
      </c>
      <c r="AE25" s="18">
        <v>409</v>
      </c>
      <c r="AH25" s="3" t="s">
        <v>120</v>
      </c>
      <c r="AI25" s="3">
        <v>1</v>
      </c>
    </row>
    <row r="26" spans="1:35" x14ac:dyDescent="0.2">
      <c r="B26" s="27"/>
      <c r="C26" s="28"/>
      <c r="D26" s="18"/>
      <c r="K26" s="1"/>
      <c r="N26" s="7"/>
      <c r="V26" s="33" t="str">
        <f>R6&amp;$S$3&amp;$T$2&amp;$U$2</f>
        <v>Tek AnlatıcıTürkçeEvetEvet</v>
      </c>
      <c r="W26" s="32">
        <v>0</v>
      </c>
      <c r="X26" s="32"/>
      <c r="Y26" s="32"/>
      <c r="Z26" s="32"/>
      <c r="AA26" s="32"/>
      <c r="AB26" s="32"/>
      <c r="AC26" s="32"/>
      <c r="AD26" s="32"/>
      <c r="AE26" s="32"/>
      <c r="AH26" s="3" t="s">
        <v>121</v>
      </c>
      <c r="AI26" s="3">
        <v>0.25</v>
      </c>
    </row>
    <row r="27" spans="1:35" x14ac:dyDescent="0.2">
      <c r="B27" s="27"/>
      <c r="C27" s="28"/>
      <c r="D27" s="18"/>
      <c r="K27" s="1"/>
      <c r="N27" s="7"/>
      <c r="V27" s="29" t="str">
        <f>R2&amp;$S$3&amp;$T$2&amp;$U$3</f>
        <v>BaşrolTürkçeEvetHayır</v>
      </c>
      <c r="W27" s="18">
        <v>41</v>
      </c>
      <c r="X27" s="18"/>
      <c r="Y27" s="18"/>
      <c r="Z27" s="18"/>
      <c r="AA27" s="18"/>
      <c r="AB27" s="18"/>
      <c r="AC27" s="18"/>
      <c r="AD27" s="18"/>
      <c r="AE27" s="18"/>
      <c r="AH27" s="3" t="s">
        <v>122</v>
      </c>
      <c r="AI27" s="3">
        <v>1.6</v>
      </c>
    </row>
    <row r="28" spans="1:35" x14ac:dyDescent="0.2">
      <c r="B28" s="27"/>
      <c r="C28" s="28"/>
      <c r="D28" s="18"/>
      <c r="K28" s="1"/>
      <c r="N28" s="7"/>
      <c r="V28" s="33" t="str">
        <f>R3&amp;$S$3&amp;$T$2&amp;$U$3</f>
        <v>2. Derece RolTürkçeEvetHayır</v>
      </c>
      <c r="W28" s="18">
        <v>24.5</v>
      </c>
      <c r="X28" s="18"/>
      <c r="Y28" s="18"/>
      <c r="Z28" s="18"/>
      <c r="AA28" s="18"/>
      <c r="AB28" s="18"/>
      <c r="AC28" s="18"/>
      <c r="AD28" s="18"/>
      <c r="AE28" s="18"/>
      <c r="AH28" s="3" t="s">
        <v>123</v>
      </c>
      <c r="AI28" s="3">
        <v>0.4</v>
      </c>
    </row>
    <row r="29" spans="1:35" x14ac:dyDescent="0.2">
      <c r="B29" s="27"/>
      <c r="C29" s="28"/>
      <c r="D29" s="18"/>
      <c r="K29" s="1"/>
      <c r="N29" s="7"/>
      <c r="V29" s="33" t="str">
        <f>R4&amp;$S$3&amp;$T$2&amp;$U$3</f>
        <v>3. Derece RolTürkçeEvetHayır</v>
      </c>
      <c r="W29" s="18">
        <v>14.3</v>
      </c>
      <c r="X29" s="18"/>
      <c r="Y29" s="18"/>
      <c r="Z29" s="18"/>
      <c r="AA29" s="18"/>
      <c r="AB29" s="18"/>
      <c r="AC29" s="18"/>
      <c r="AD29" s="18"/>
      <c r="AE29" s="18"/>
      <c r="AH29" s="3" t="s">
        <v>124</v>
      </c>
      <c r="AI29" s="3">
        <v>1</v>
      </c>
    </row>
    <row r="30" spans="1:35" x14ac:dyDescent="0.2">
      <c r="B30" s="27"/>
      <c r="C30" s="28"/>
      <c r="D30" s="18"/>
      <c r="K30" s="1"/>
      <c r="N30" s="7"/>
      <c r="V30" s="33" t="str">
        <f>R5&amp;$S$3&amp;$T$2&amp;$U$3</f>
        <v>FGR/RabarbaTürkçeEvetHayır</v>
      </c>
      <c r="W30" s="18">
        <v>0</v>
      </c>
      <c r="X30" s="18"/>
      <c r="Y30" s="18"/>
      <c r="Z30" s="18"/>
      <c r="AA30" s="18"/>
      <c r="AB30" s="18"/>
      <c r="AC30" s="18"/>
      <c r="AD30" s="18"/>
      <c r="AE30" s="18"/>
      <c r="AH30" s="3" t="s">
        <v>125</v>
      </c>
      <c r="AI30" s="3">
        <v>1</v>
      </c>
    </row>
    <row r="31" spans="1:35" x14ac:dyDescent="0.2">
      <c r="B31" s="27"/>
      <c r="C31" s="28"/>
      <c r="D31" s="18"/>
      <c r="K31" s="1"/>
      <c r="N31" s="7"/>
      <c r="V31" s="33" t="str">
        <f>R6&amp;$S$3&amp;$T$2&amp;$U$3</f>
        <v>Tek AnlatıcıTürkçeEvetHayır</v>
      </c>
      <c r="W31" s="32">
        <v>0</v>
      </c>
      <c r="X31" s="32"/>
      <c r="Y31" s="32"/>
      <c r="Z31" s="32"/>
      <c r="AA31" s="32"/>
      <c r="AB31" s="32"/>
      <c r="AC31" s="32"/>
      <c r="AD31" s="32"/>
      <c r="AE31" s="32"/>
      <c r="AH31" s="3" t="s">
        <v>126</v>
      </c>
      <c r="AI31" s="3">
        <v>0.5</v>
      </c>
    </row>
    <row r="32" spans="1:35" x14ac:dyDescent="0.2">
      <c r="B32" s="27"/>
      <c r="C32" s="28"/>
      <c r="D32" s="18"/>
      <c r="N32" s="7"/>
      <c r="V32" s="29" t="str">
        <f>R2&amp;$S$3&amp;$T$3&amp;$U$2</f>
        <v>BaşrolTürkçeHayırEvet</v>
      </c>
      <c r="W32" s="18">
        <v>41</v>
      </c>
      <c r="X32" s="18"/>
      <c r="Y32" s="18"/>
      <c r="Z32" s="18"/>
      <c r="AA32" s="18"/>
      <c r="AB32" s="18"/>
      <c r="AC32" s="18"/>
      <c r="AD32" s="18"/>
      <c r="AE32" s="18"/>
      <c r="AH32" s="3" t="s">
        <v>127</v>
      </c>
      <c r="AI32" s="3">
        <v>0.5</v>
      </c>
    </row>
    <row r="33" spans="2:35" x14ac:dyDescent="0.2">
      <c r="B33" s="27"/>
      <c r="C33" s="28"/>
      <c r="D33" s="18"/>
      <c r="N33" s="7"/>
      <c r="V33" s="33" t="str">
        <f>R3&amp;$S$3&amp;$T$3&amp;$U$2</f>
        <v>2. Derece RolTürkçeHayırEvet</v>
      </c>
      <c r="W33" s="18">
        <v>24.5</v>
      </c>
      <c r="X33" s="18"/>
      <c r="Y33" s="18"/>
      <c r="Z33" s="18"/>
      <c r="AA33" s="18"/>
      <c r="AB33" s="18"/>
      <c r="AC33" s="18"/>
      <c r="AD33" s="18"/>
      <c r="AE33" s="18"/>
      <c r="AH33" s="3" t="s">
        <v>128</v>
      </c>
      <c r="AI33" s="3">
        <v>1</v>
      </c>
    </row>
    <row r="34" spans="2:35" x14ac:dyDescent="0.2">
      <c r="B34" s="27"/>
      <c r="C34" s="28"/>
      <c r="D34" s="18"/>
      <c r="N34" s="7"/>
      <c r="V34" s="33" t="str">
        <f>R4&amp;$S$3&amp;$T$3&amp;$U$2</f>
        <v>3. Derece RolTürkçeHayırEvet</v>
      </c>
      <c r="W34" s="18">
        <v>14.3</v>
      </c>
      <c r="X34" s="18"/>
      <c r="Y34" s="18"/>
      <c r="Z34" s="18"/>
      <c r="AA34" s="18"/>
      <c r="AB34" s="18"/>
      <c r="AC34" s="18"/>
      <c r="AD34" s="18"/>
      <c r="AE34" s="18"/>
      <c r="AH34" s="3" t="s">
        <v>129</v>
      </c>
      <c r="AI34" s="3">
        <v>1</v>
      </c>
    </row>
    <row r="35" spans="2:35" x14ac:dyDescent="0.2">
      <c r="B35" s="27"/>
      <c r="C35" s="28"/>
      <c r="D35" s="18"/>
      <c r="N35" s="7"/>
      <c r="V35" s="33" t="str">
        <f>R5&amp;$S$3&amp;$T$3&amp;$U$2</f>
        <v>FGR/RabarbaTürkçeHayırEvet</v>
      </c>
      <c r="W35" s="18">
        <v>0</v>
      </c>
      <c r="X35" s="18"/>
      <c r="Y35" s="18"/>
      <c r="Z35" s="18"/>
      <c r="AA35" s="18"/>
      <c r="AB35" s="18"/>
      <c r="AC35" s="18"/>
      <c r="AD35" s="18"/>
      <c r="AE35" s="18"/>
      <c r="AH35" s="3" t="s">
        <v>130</v>
      </c>
      <c r="AI35" s="3">
        <v>0.5</v>
      </c>
    </row>
    <row r="36" spans="2:35" x14ac:dyDescent="0.2">
      <c r="B36" s="27"/>
      <c r="C36" s="28"/>
      <c r="D36" s="18"/>
      <c r="N36" s="7"/>
      <c r="V36" s="33" t="str">
        <f>R6&amp;$S$3&amp;$T$3&amp;$U$2</f>
        <v>Tek AnlatıcıTürkçeHayırEvet</v>
      </c>
      <c r="W36" s="32">
        <v>0</v>
      </c>
      <c r="X36" s="32"/>
      <c r="Y36" s="32"/>
      <c r="Z36" s="32"/>
      <c r="AA36" s="32"/>
      <c r="AB36" s="32"/>
      <c r="AC36" s="32"/>
      <c r="AD36" s="32"/>
      <c r="AE36" s="32"/>
      <c r="AH36" s="3" t="s">
        <v>131</v>
      </c>
      <c r="AI36" s="3">
        <v>2</v>
      </c>
    </row>
    <row r="37" spans="2:35" x14ac:dyDescent="0.2">
      <c r="B37" s="27"/>
      <c r="C37" s="28"/>
      <c r="D37" s="18"/>
      <c r="N37" s="7"/>
      <c r="V37" s="29" t="str">
        <f>R2&amp;$S$3&amp;$T$3&amp;$U$3</f>
        <v>BaşrolTürkçeHayırHayır</v>
      </c>
      <c r="W37" s="18">
        <v>41</v>
      </c>
      <c r="X37" s="18"/>
      <c r="Y37" s="18"/>
      <c r="Z37" s="18"/>
      <c r="AA37" s="18"/>
      <c r="AB37" s="18"/>
      <c r="AC37" s="18"/>
      <c r="AD37" s="18"/>
      <c r="AE37" s="18"/>
      <c r="AH37" s="3" t="s">
        <v>132</v>
      </c>
      <c r="AI37" s="3">
        <v>0.5</v>
      </c>
    </row>
    <row r="38" spans="2:35" x14ac:dyDescent="0.2">
      <c r="B38" s="27"/>
      <c r="C38" s="28"/>
      <c r="D38" s="18"/>
      <c r="N38" s="7"/>
      <c r="V38" s="33" t="str">
        <f>R3&amp;$S$3&amp;$T$3&amp;$U$3</f>
        <v>2. Derece RolTürkçeHayırHayır</v>
      </c>
      <c r="W38" s="18">
        <v>24.5</v>
      </c>
      <c r="X38" s="18"/>
      <c r="Y38" s="18"/>
      <c r="Z38" s="18"/>
      <c r="AA38" s="18"/>
      <c r="AB38" s="18"/>
      <c r="AC38" s="18"/>
      <c r="AD38" s="18"/>
      <c r="AE38" s="18"/>
      <c r="AH38" s="31" t="s">
        <v>133</v>
      </c>
      <c r="AI38" s="3">
        <v>0.15</v>
      </c>
    </row>
    <row r="39" spans="2:35" x14ac:dyDescent="0.2">
      <c r="B39" s="27"/>
      <c r="C39" s="28"/>
      <c r="D39" s="18"/>
      <c r="N39" s="7"/>
      <c r="V39" s="33" t="str">
        <f>R4&amp;$S$3&amp;$T$3&amp;$U$3</f>
        <v>3. Derece RolTürkçeHayırHayır</v>
      </c>
      <c r="W39" s="18">
        <v>14.3</v>
      </c>
      <c r="X39" s="18"/>
      <c r="Y39" s="18"/>
      <c r="Z39" s="18"/>
      <c r="AA39" s="18"/>
      <c r="AB39" s="18"/>
      <c r="AC39" s="18"/>
      <c r="AD39" s="18"/>
      <c r="AE39" s="18"/>
      <c r="AH39" s="34" t="s">
        <v>134</v>
      </c>
      <c r="AI39" s="3">
        <v>1</v>
      </c>
    </row>
    <row r="40" spans="2:35" x14ac:dyDescent="0.2">
      <c r="B40" s="27"/>
      <c r="C40" s="28"/>
      <c r="D40" s="18"/>
      <c r="N40" s="7"/>
      <c r="V40" s="33" t="str">
        <f>R5&amp;$S$3&amp;$T$3&amp;$U$3</f>
        <v>FGR/RabarbaTürkçeHayırHayır</v>
      </c>
      <c r="W40" s="18">
        <v>0</v>
      </c>
      <c r="X40" s="18"/>
      <c r="Y40" s="18"/>
      <c r="Z40" s="18"/>
      <c r="AA40" s="18"/>
      <c r="AB40" s="18"/>
      <c r="AC40" s="18"/>
      <c r="AD40" s="18"/>
      <c r="AE40" s="18"/>
      <c r="AH40" s="34" t="s">
        <v>135</v>
      </c>
      <c r="AI40" s="3">
        <v>0.25</v>
      </c>
    </row>
    <row r="41" spans="2:35" x14ac:dyDescent="0.2">
      <c r="B41" s="27"/>
      <c r="C41" s="28"/>
      <c r="D41" s="18"/>
      <c r="N41" s="7"/>
      <c r="V41" s="33" t="str">
        <f>R6&amp;$S$3&amp;$T$3&amp;$U$3</f>
        <v>Tek AnlatıcıTürkçeHayırHayır</v>
      </c>
      <c r="W41" s="32">
        <v>0</v>
      </c>
      <c r="X41" s="32"/>
      <c r="Y41" s="32"/>
      <c r="Z41" s="32"/>
      <c r="AA41" s="32"/>
      <c r="AB41" s="32"/>
      <c r="AC41" s="32"/>
      <c r="AD41" s="32"/>
      <c r="AE41" s="32"/>
      <c r="AH41" s="34" t="s">
        <v>136</v>
      </c>
      <c r="AI41" s="3">
        <v>0.15</v>
      </c>
    </row>
    <row r="42" spans="2:35" x14ac:dyDescent="0.2">
      <c r="B42" s="27"/>
      <c r="C42" s="28"/>
      <c r="D42" s="18"/>
      <c r="N42" s="7"/>
      <c r="V42" s="33"/>
      <c r="AH42" s="34" t="s">
        <v>137</v>
      </c>
      <c r="AI42" s="3">
        <v>0.15</v>
      </c>
    </row>
    <row r="43" spans="2:35" x14ac:dyDescent="0.2">
      <c r="B43" s="27"/>
      <c r="C43" s="28"/>
      <c r="D43" s="18"/>
      <c r="V43" s="33"/>
      <c r="AH43" s="34" t="s">
        <v>138</v>
      </c>
      <c r="AI43" s="3">
        <v>1</v>
      </c>
    </row>
    <row r="44" spans="2:35" x14ac:dyDescent="0.2">
      <c r="B44" s="27"/>
      <c r="C44" s="28"/>
      <c r="D44" s="18"/>
      <c r="AH44" s="34" t="s">
        <v>139</v>
      </c>
      <c r="AI44" s="3">
        <v>0.15</v>
      </c>
    </row>
    <row r="45" spans="2:35" x14ac:dyDescent="0.2">
      <c r="B45" s="27"/>
      <c r="C45" s="28"/>
      <c r="D45" s="18"/>
      <c r="AH45" s="34" t="s">
        <v>140</v>
      </c>
      <c r="AI45" s="3">
        <v>1</v>
      </c>
    </row>
    <row r="46" spans="2:35" x14ac:dyDescent="0.2">
      <c r="B46" s="27"/>
      <c r="C46" s="28"/>
      <c r="D46" s="18"/>
      <c r="AH46" s="34" t="s">
        <v>141</v>
      </c>
      <c r="AI46" s="3">
        <v>0.25</v>
      </c>
    </row>
    <row r="47" spans="2:35" x14ac:dyDescent="0.2">
      <c r="B47" s="27"/>
      <c r="C47" s="28"/>
      <c r="AH47" s="34" t="s">
        <v>142</v>
      </c>
      <c r="AI47" s="3">
        <v>0.2</v>
      </c>
    </row>
    <row r="48" spans="2:35" x14ac:dyDescent="0.2">
      <c r="B48" s="27"/>
      <c r="C48" s="28"/>
      <c r="AH48" s="34" t="s">
        <v>143</v>
      </c>
      <c r="AI48" s="3">
        <v>1</v>
      </c>
    </row>
    <row r="49" spans="2:35" x14ac:dyDescent="0.2">
      <c r="B49" s="27"/>
      <c r="C49" s="28"/>
      <c r="AH49" s="34" t="s">
        <v>144</v>
      </c>
      <c r="AI49" s="3">
        <v>0.35</v>
      </c>
    </row>
    <row r="50" spans="2:35" x14ac:dyDescent="0.2">
      <c r="AH50" s="34" t="s">
        <v>145</v>
      </c>
      <c r="AI50" s="3">
        <v>0.2</v>
      </c>
    </row>
    <row r="51" spans="2:35" x14ac:dyDescent="0.2">
      <c r="AH51" s="34" t="s">
        <v>146</v>
      </c>
      <c r="AI51" s="3">
        <v>0.2</v>
      </c>
    </row>
    <row r="52" spans="2:35" x14ac:dyDescent="0.2">
      <c r="AH52" s="34" t="s">
        <v>147</v>
      </c>
      <c r="AI52" s="3">
        <v>1</v>
      </c>
    </row>
    <row r="53" spans="2:35" x14ac:dyDescent="0.2">
      <c r="AH53" s="34" t="s">
        <v>148</v>
      </c>
      <c r="AI53" s="3">
        <v>0.2</v>
      </c>
    </row>
    <row r="54" spans="2:35" x14ac:dyDescent="0.2">
      <c r="AH54" s="34" t="s">
        <v>149</v>
      </c>
      <c r="AI54" s="3">
        <v>1.4</v>
      </c>
    </row>
    <row r="55" spans="2:35" x14ac:dyDescent="0.2">
      <c r="AH55" s="34" t="s">
        <v>150</v>
      </c>
      <c r="AI55" s="3">
        <v>0.35</v>
      </c>
    </row>
    <row r="56" spans="2:35" x14ac:dyDescent="0.2">
      <c r="AH56" s="34" t="s">
        <v>151</v>
      </c>
      <c r="AI56" s="3">
        <v>0.35</v>
      </c>
    </row>
    <row r="57" spans="2:35" x14ac:dyDescent="0.2">
      <c r="AH57" s="34" t="s">
        <v>152</v>
      </c>
      <c r="AI57" s="3">
        <v>1</v>
      </c>
    </row>
    <row r="58" spans="2:35" x14ac:dyDescent="0.2">
      <c r="AH58" s="34" t="s">
        <v>153</v>
      </c>
      <c r="AI58" s="3">
        <v>0.4</v>
      </c>
    </row>
    <row r="59" spans="2:35" x14ac:dyDescent="0.2">
      <c r="AH59" s="34" t="s">
        <v>154</v>
      </c>
      <c r="AI59" s="3">
        <v>0.25</v>
      </c>
    </row>
    <row r="60" spans="2:35" x14ac:dyDescent="0.2">
      <c r="AH60" s="34" t="s">
        <v>155</v>
      </c>
      <c r="AI60" s="3">
        <v>0.35</v>
      </c>
    </row>
    <row r="61" spans="2:35" x14ac:dyDescent="0.2">
      <c r="AH61" s="34" t="s">
        <v>156</v>
      </c>
      <c r="AI61" s="3">
        <v>1</v>
      </c>
    </row>
    <row r="62" spans="2:35" x14ac:dyDescent="0.2">
      <c r="AH62" s="34" t="s">
        <v>157</v>
      </c>
      <c r="AI62" s="3">
        <v>0.25</v>
      </c>
    </row>
    <row r="63" spans="2:35" x14ac:dyDescent="0.2">
      <c r="AH63" s="34" t="s">
        <v>158</v>
      </c>
      <c r="AI63" s="3">
        <v>1.6</v>
      </c>
    </row>
    <row r="64" spans="2:35" x14ac:dyDescent="0.2">
      <c r="AH64" s="34" t="s">
        <v>159</v>
      </c>
      <c r="AI64" s="3">
        <v>0.4</v>
      </c>
    </row>
    <row r="65" spans="34:35" x14ac:dyDescent="0.2">
      <c r="AH65" s="34" t="s">
        <v>160</v>
      </c>
      <c r="AI65" s="3">
        <v>1</v>
      </c>
    </row>
    <row r="66" spans="34:35" x14ac:dyDescent="0.2">
      <c r="AH66" s="34" t="s">
        <v>161</v>
      </c>
      <c r="AI66" s="3">
        <v>1</v>
      </c>
    </row>
    <row r="67" spans="34:35" x14ac:dyDescent="0.2">
      <c r="AH67" s="34" t="s">
        <v>162</v>
      </c>
      <c r="AI67" s="3">
        <v>0.5</v>
      </c>
    </row>
    <row r="68" spans="34:35" x14ac:dyDescent="0.2">
      <c r="AH68" s="34" t="s">
        <v>163</v>
      </c>
      <c r="AI68" s="3">
        <v>0.5</v>
      </c>
    </row>
    <row r="69" spans="34:35" x14ac:dyDescent="0.2">
      <c r="AH69" s="34" t="s">
        <v>164</v>
      </c>
      <c r="AI69" s="3">
        <v>1</v>
      </c>
    </row>
    <row r="70" spans="34:35" x14ac:dyDescent="0.2">
      <c r="AH70" s="34" t="s">
        <v>165</v>
      </c>
      <c r="AI70" s="3">
        <v>1</v>
      </c>
    </row>
    <row r="71" spans="34:35" x14ac:dyDescent="0.2">
      <c r="AH71" s="34" t="s">
        <v>166</v>
      </c>
      <c r="AI71" s="3">
        <v>0.5</v>
      </c>
    </row>
    <row r="72" spans="34:35" x14ac:dyDescent="0.2">
      <c r="AH72" s="34" t="s">
        <v>167</v>
      </c>
      <c r="AI72" s="3">
        <v>2</v>
      </c>
    </row>
    <row r="73" spans="34:35" x14ac:dyDescent="0.2">
      <c r="AH73" s="34" t="s">
        <v>168</v>
      </c>
      <c r="AI73" s="3">
        <v>0.5</v>
      </c>
    </row>
  </sheetData>
  <sheetProtection algorithmName="SHA-512" hashValue="fKNv/A311BUHeAE5MK3YBrKWmfCrXw7rDNEdKGynlMiI8ogOxBVB445iGWRWbfAQZztttkLremOydxSH7Pnpeg==" saltValue="XDMqjii/SEGI3qWW8J4bCg==" spinCount="100000" sheet="1" objects="1" scenarios="1"/>
  <conditionalFormatting sqref="P5 P9">
    <cfRule type="expression" dxfId="4" priority="21">
      <formula>#REF!=$P$2</formula>
    </cfRule>
  </conditionalFormatting>
  <conditionalFormatting sqref="AG2:AG11">
    <cfRule type="expression" dxfId="3" priority="24">
      <formula>#REF!=$P$2</formula>
    </cfRule>
  </conditionalFormatting>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CBB3A-E0EE-EE44-A622-340E91F943C4}">
  <dimension ref="B1:N60"/>
  <sheetViews>
    <sheetView showGridLines="0" tabSelected="1" zoomScale="93" zoomScaleNormal="93" workbookViewId="0">
      <selection activeCell="C25" sqref="C25"/>
    </sheetView>
  </sheetViews>
  <sheetFormatPr defaultColWidth="10.8515625" defaultRowHeight="15" x14ac:dyDescent="0.2"/>
  <cols>
    <col min="1" max="1" width="1.84765625" customWidth="1"/>
    <col min="2" max="2" width="40.19921875" bestFit="1" customWidth="1"/>
    <col min="3" max="3" width="13.80859375" customWidth="1"/>
    <col min="4" max="4" width="10.8515625" hidden="1" customWidth="1"/>
    <col min="5" max="5" width="34.7734375" hidden="1" customWidth="1"/>
    <col min="6" max="6" width="10.8515625" hidden="1" customWidth="1"/>
    <col min="7" max="7" width="2.8359375" customWidth="1"/>
    <col min="8" max="8" width="35.8828125" bestFit="1" customWidth="1"/>
    <col min="9" max="9" width="13.80859375" customWidth="1"/>
    <col min="10" max="10" width="10.8515625" hidden="1" customWidth="1"/>
    <col min="11" max="11" width="44.26953125" hidden="1" customWidth="1"/>
    <col min="12" max="12" width="10.8515625" customWidth="1"/>
  </cols>
  <sheetData>
    <row r="1" spans="2:14" ht="80.099999999999994" customHeight="1" x14ac:dyDescent="0.2">
      <c r="B1" s="88" t="s">
        <v>30</v>
      </c>
      <c r="C1" s="88"/>
      <c r="D1" s="88"/>
      <c r="E1" s="88"/>
      <c r="F1" s="88"/>
      <c r="G1" s="68"/>
      <c r="H1" s="39"/>
      <c r="I1" s="39"/>
      <c r="J1" s="39"/>
      <c r="K1" s="39"/>
      <c r="L1" s="40"/>
      <c r="M1" s="40"/>
      <c r="N1" s="30"/>
    </row>
    <row r="2" spans="2:14" ht="20.100000000000001" customHeight="1" x14ac:dyDescent="0.2">
      <c r="B2" s="93" t="s">
        <v>93</v>
      </c>
      <c r="C2" s="93"/>
      <c r="D2" s="93"/>
      <c r="E2" s="93"/>
      <c r="F2" s="93"/>
      <c r="G2" s="93"/>
      <c r="H2" s="93"/>
      <c r="I2" s="93"/>
      <c r="J2" s="39"/>
      <c r="K2" s="39"/>
      <c r="L2" s="40"/>
      <c r="M2" s="40"/>
      <c r="N2" s="30"/>
    </row>
    <row r="3" spans="2:14" ht="39.950000000000003" customHeight="1" x14ac:dyDescent="0.2">
      <c r="B3" s="60" t="s">
        <v>47</v>
      </c>
      <c r="C3" s="76"/>
      <c r="D3" s="42"/>
      <c r="E3" s="42"/>
      <c r="F3" s="42"/>
      <c r="G3" s="42"/>
      <c r="H3" s="86" t="str">
        <f>IF(C3=Setup!R5,Setup!AK3,"")</f>
        <v/>
      </c>
      <c r="I3" s="86"/>
      <c r="J3" s="42"/>
      <c r="K3" s="42"/>
      <c r="L3" s="43"/>
      <c r="M3" s="40"/>
      <c r="N3" s="30"/>
    </row>
    <row r="4" spans="2:14" ht="39.950000000000003" customHeight="1" x14ac:dyDescent="0.25">
      <c r="B4" s="60" t="s">
        <v>49</v>
      </c>
      <c r="C4" s="77"/>
      <c r="D4" s="42"/>
      <c r="E4" s="42"/>
      <c r="F4" s="42"/>
      <c r="G4" s="42"/>
      <c r="H4" s="39"/>
      <c r="I4" s="39"/>
      <c r="J4" s="42"/>
      <c r="K4" s="42"/>
      <c r="L4" s="43"/>
      <c r="M4" s="40"/>
      <c r="N4" s="30"/>
    </row>
    <row r="5" spans="2:14" ht="39.950000000000003" customHeight="1" x14ac:dyDescent="0.25">
      <c r="B5" s="60" t="s">
        <v>48</v>
      </c>
      <c r="C5" s="77"/>
      <c r="D5" s="42"/>
      <c r="E5" s="42"/>
      <c r="F5" s="42"/>
      <c r="G5" s="42"/>
      <c r="H5" s="39"/>
      <c r="I5" s="39"/>
      <c r="J5" s="42"/>
      <c r="K5" s="42"/>
      <c r="L5" s="43"/>
      <c r="M5" s="40"/>
      <c r="N5" s="30"/>
    </row>
    <row r="6" spans="2:14" ht="39.950000000000003" customHeight="1" x14ac:dyDescent="0.25">
      <c r="B6" s="60" t="s">
        <v>86</v>
      </c>
      <c r="C6" s="77"/>
      <c r="D6" s="42"/>
      <c r="E6" s="42"/>
      <c r="F6" s="42"/>
      <c r="G6" s="42"/>
      <c r="H6" s="39"/>
      <c r="I6" s="39"/>
      <c r="J6" s="42"/>
      <c r="K6" s="42"/>
      <c r="L6" s="43"/>
      <c r="M6" s="40"/>
      <c r="N6" s="30"/>
    </row>
    <row r="7" spans="2:14" ht="5.0999999999999996" customHeight="1" x14ac:dyDescent="0.2">
      <c r="B7" s="59"/>
      <c r="C7" s="58"/>
      <c r="D7" s="42"/>
      <c r="E7" s="42"/>
      <c r="F7" s="42"/>
      <c r="G7" s="42"/>
      <c r="H7" s="39"/>
      <c r="I7" s="39"/>
      <c r="J7" s="42"/>
      <c r="K7" s="42"/>
      <c r="L7" s="43"/>
      <c r="M7" s="40"/>
      <c r="N7" s="30"/>
    </row>
    <row r="8" spans="2:14" ht="39.950000000000003" customHeight="1" x14ac:dyDescent="0.2">
      <c r="B8" s="90" t="s">
        <v>67</v>
      </c>
      <c r="C8" s="90"/>
      <c r="D8" s="91" t="str">
        <f>C3&amp;C4&amp;C5&amp;C6</f>
        <v/>
      </c>
      <c r="E8" s="91"/>
      <c r="F8" s="50">
        <f>IFERROR(VLOOKUP(D8,Setup!$V$2:$W$41,2,FALSE),0)</f>
        <v>0</v>
      </c>
      <c r="G8" s="75"/>
      <c r="H8" s="44">
        <f>IF(F9=0,F8,IF(C3=Setup!R5,F9,F8))</f>
        <v>0</v>
      </c>
      <c r="I8" s="45"/>
      <c r="J8" s="46"/>
      <c r="K8" s="42"/>
      <c r="L8" s="43"/>
      <c r="M8" s="40"/>
      <c r="N8" s="30"/>
    </row>
    <row r="9" spans="2:14" ht="33.950000000000003" customHeight="1" x14ac:dyDescent="0.2">
      <c r="B9" s="41"/>
      <c r="D9" s="92" t="e">
        <f>C4&amp;C5&amp;D11&amp;E25</f>
        <v>#N/A</v>
      </c>
      <c r="E9" s="92"/>
      <c r="F9" s="48">
        <f>IFERROR(VLOOKUP(D9,Setup!AD2:AE25,2,FALSE),0)</f>
        <v>0</v>
      </c>
      <c r="G9" s="48"/>
      <c r="J9" s="46"/>
      <c r="K9" s="42"/>
      <c r="L9" s="43"/>
      <c r="M9" s="40"/>
      <c r="N9" s="30"/>
    </row>
    <row r="10" spans="2:14" ht="5.0999999999999996" customHeight="1" x14ac:dyDescent="0.2">
      <c r="B10" s="41"/>
      <c r="C10" s="50"/>
      <c r="D10" s="61"/>
      <c r="E10" s="61"/>
      <c r="F10" s="46"/>
      <c r="G10" s="46"/>
      <c r="H10" s="48"/>
      <c r="I10" s="49"/>
      <c r="J10" s="46"/>
      <c r="K10" s="42"/>
      <c r="L10" s="43"/>
      <c r="M10" s="40"/>
      <c r="N10" s="30"/>
    </row>
    <row r="11" spans="2:14" ht="39.950000000000003" hidden="1" customHeight="1" x14ac:dyDescent="0.3">
      <c r="B11" s="69" t="s">
        <v>94</v>
      </c>
      <c r="C11" s="70">
        <f>IF(C13="",C15,C13)</f>
        <v>0</v>
      </c>
      <c r="D11" s="92" t="e">
        <f>VLOOKUP(C11,Setup!Z2:AA5,2,FALSE)</f>
        <v>#N/A</v>
      </c>
      <c r="E11" s="92"/>
      <c r="F11" s="42"/>
      <c r="G11" s="42"/>
      <c r="J11" s="42"/>
      <c r="K11" s="42"/>
      <c r="L11" s="43"/>
      <c r="M11" s="40"/>
      <c r="N11" s="30"/>
    </row>
    <row r="12" spans="2:14" ht="39.950000000000003" customHeight="1" x14ac:dyDescent="0.25">
      <c r="B12" s="41" t="s">
        <v>95</v>
      </c>
      <c r="C12" s="79" t="s">
        <v>96</v>
      </c>
      <c r="D12" s="42"/>
      <c r="E12" s="42"/>
      <c r="F12" s="42"/>
      <c r="G12" s="42"/>
      <c r="H12" s="39"/>
      <c r="I12" s="39"/>
      <c r="J12" s="42"/>
      <c r="K12" s="42"/>
      <c r="L12" s="43"/>
      <c r="M12" s="40"/>
      <c r="N12" s="30"/>
    </row>
    <row r="13" spans="2:14" ht="27.95" customHeight="1" x14ac:dyDescent="0.2">
      <c r="B13" s="80" t="s">
        <v>37</v>
      </c>
      <c r="C13" s="81"/>
      <c r="D13" s="71">
        <f>IFERROR(VLOOKUP(E13,Setup!$AH$2:$AI$73,2,FALSE),0)</f>
        <v>0</v>
      </c>
      <c r="E13" s="62" t="str">
        <f>B13&amp;C13&amp;$C$5</f>
        <v>Bütün haklarımı devrediyorum</v>
      </c>
      <c r="F13" s="63"/>
      <c r="G13" s="63"/>
      <c r="H13" s="38"/>
      <c r="I13" s="38"/>
      <c r="J13" s="42"/>
      <c r="K13" s="42"/>
      <c r="L13" s="43"/>
      <c r="M13" s="40"/>
      <c r="N13" s="30"/>
    </row>
    <row r="14" spans="2:14" ht="30" x14ac:dyDescent="0.2">
      <c r="B14" s="51" t="s">
        <v>43</v>
      </c>
      <c r="C14" s="79" t="s">
        <v>96</v>
      </c>
      <c r="D14" s="62"/>
      <c r="E14" s="62"/>
      <c r="F14" s="63"/>
      <c r="G14" s="63"/>
      <c r="H14" s="39"/>
      <c r="I14" s="79" t="s">
        <v>96</v>
      </c>
      <c r="J14" s="62"/>
      <c r="K14" s="62"/>
      <c r="L14" s="64"/>
      <c r="M14" s="84"/>
      <c r="N14" s="30"/>
    </row>
    <row r="15" spans="2:14" ht="27.95" customHeight="1" x14ac:dyDescent="0.2">
      <c r="B15" s="82" t="s">
        <v>36</v>
      </c>
      <c r="C15" s="83"/>
      <c r="D15" s="71">
        <f>IFERROR(VLOOKUP(E15,Setup!$AH$2:$AI$73,2,FALSE),0)</f>
        <v>0</v>
      </c>
      <c r="E15" s="62" t="str">
        <f>B15&amp;C15&amp;$C$5</f>
        <v>OTT'de Yayın</v>
      </c>
      <c r="F15" s="63"/>
      <c r="G15" s="63"/>
      <c r="H15" s="82" t="s">
        <v>39</v>
      </c>
      <c r="I15" s="83"/>
      <c r="J15" s="71">
        <f>IFERROR(VLOOKUP(K15,Setup!$AH$2:$AI$73,2,FALSE),0)</f>
        <v>0</v>
      </c>
      <c r="K15" s="62" t="str">
        <f>H15&amp;I15&amp;$C$5</f>
        <v>Başka Bir OTT'ye Satış</v>
      </c>
      <c r="L15" s="63"/>
      <c r="M15" s="66"/>
      <c r="N15" s="30"/>
    </row>
    <row r="16" spans="2:14" ht="27.95" customHeight="1" x14ac:dyDescent="0.2">
      <c r="B16" s="82" t="s">
        <v>40</v>
      </c>
      <c r="C16" s="83"/>
      <c r="D16" s="71">
        <f>IFERROR(VLOOKUP(E16,Setup!$AH$2:$AI$73,2,FALSE),0)</f>
        <v>0</v>
      </c>
      <c r="E16" s="62" t="str">
        <f>B16&amp;C16&amp;$C$5</f>
        <v>DVD/Bluray Dağıtımı</v>
      </c>
      <c r="F16" s="63"/>
      <c r="G16" s="63"/>
      <c r="H16" s="82" t="s">
        <v>42</v>
      </c>
      <c r="I16" s="83"/>
      <c r="J16" s="71">
        <f>IFERROR(VLOOKUP(K16,Setup!$AH$2:$AI$73,2,FALSE),0)</f>
        <v>0</v>
      </c>
      <c r="K16" s="62" t="str">
        <f>H16&amp;I16&amp;$C$5</f>
        <v>Başka Bir TV ve Kapalı Devre Sisteme Satış</v>
      </c>
      <c r="L16" s="63"/>
      <c r="M16" s="66"/>
      <c r="N16" s="30"/>
    </row>
    <row r="17" spans="2:14" ht="27.95" customHeight="1" x14ac:dyDescent="0.2">
      <c r="B17" s="82" t="s">
        <v>38</v>
      </c>
      <c r="C17" s="83"/>
      <c r="D17" s="71">
        <f>IFERROR(VLOOKUP(E17,Setup!$AH$2:$AI$73,2,FALSE),0)</f>
        <v>0</v>
      </c>
      <c r="E17" s="62" t="str">
        <f>B17&amp;C17&amp;$C$5</f>
        <v>Sinemada Gösterim</v>
      </c>
      <c r="F17" s="63"/>
      <c r="G17" s="63"/>
      <c r="H17" s="82" t="s">
        <v>44</v>
      </c>
      <c r="I17" s="83"/>
      <c r="J17" s="71">
        <f>IFERROR(VLOOKUP(K17,Setup!$AH$2:$AI$73,2,FALSE),0)</f>
        <v>0</v>
      </c>
      <c r="K17" s="62" t="str">
        <f>H17&amp;I17&amp;$C$5</f>
        <v>Başka Bir DVD/Bluray Dağıtıcısına Satış</v>
      </c>
      <c r="L17" s="63"/>
      <c r="M17" s="65"/>
      <c r="N17" s="30"/>
    </row>
    <row r="18" spans="2:14" ht="27.95" customHeight="1" x14ac:dyDescent="0.2">
      <c r="B18" s="82" t="s">
        <v>41</v>
      </c>
      <c r="C18" s="83"/>
      <c r="D18" s="71">
        <f>IFERROR(VLOOKUP(E18,Setup!$AH$2:$AI$73,2,FALSE),0)</f>
        <v>0</v>
      </c>
      <c r="E18" s="62" t="str">
        <f>B18&amp;C18&amp;$C$5</f>
        <v>TV'de ve Kapalı Devre Sistemlerde Yayın</v>
      </c>
      <c r="F18" s="63"/>
      <c r="G18" s="63"/>
      <c r="H18" s="82" t="s">
        <v>45</v>
      </c>
      <c r="I18" s="83"/>
      <c r="J18" s="71">
        <f>IFERROR(VLOOKUP(K18,Setup!$AH$2:$AI$73,2,FALSE),0)</f>
        <v>0</v>
      </c>
      <c r="K18" s="62" t="str">
        <f>H18&amp;I18&amp;$C$5</f>
        <v>Diğer Muhtelif Haklar</v>
      </c>
      <c r="L18" s="63"/>
      <c r="M18" s="65"/>
      <c r="N18" s="30"/>
    </row>
    <row r="19" spans="2:14" x14ac:dyDescent="0.2">
      <c r="B19" s="49"/>
      <c r="C19" s="49"/>
      <c r="D19" s="42"/>
      <c r="E19" s="42"/>
      <c r="F19" s="42"/>
      <c r="G19" s="42"/>
      <c r="H19" s="39"/>
      <c r="I19" s="38"/>
      <c r="J19" s="62"/>
      <c r="K19" s="62"/>
      <c r="L19" s="67"/>
      <c r="M19" s="65"/>
      <c r="N19" s="30"/>
    </row>
    <row r="20" spans="2:14" ht="18.75" hidden="1" x14ac:dyDescent="0.25">
      <c r="B20" s="52" t="s">
        <v>56</v>
      </c>
      <c r="C20" s="53"/>
      <c r="D20" s="47"/>
      <c r="E20" s="47"/>
      <c r="F20" s="46"/>
      <c r="G20" s="46"/>
      <c r="H20" s="54">
        <f>H8*I20</f>
        <v>0</v>
      </c>
      <c r="I20" s="73">
        <f>IF(D13&gt;0,D13,SUM(D15:D18,J15:J18))</f>
        <v>0</v>
      </c>
      <c r="J20" s="46"/>
      <c r="K20" s="42"/>
      <c r="L20" s="43"/>
      <c r="M20" s="40"/>
      <c r="N20" s="30"/>
    </row>
    <row r="21" spans="2:14" x14ac:dyDescent="0.2">
      <c r="B21" s="39"/>
      <c r="C21" s="39"/>
      <c r="D21" s="42"/>
      <c r="E21" s="42"/>
      <c r="F21" s="42"/>
      <c r="G21" s="42"/>
      <c r="H21" s="39"/>
      <c r="I21" s="39"/>
      <c r="J21" s="42"/>
      <c r="K21" s="42"/>
      <c r="L21" s="43"/>
      <c r="M21" s="40"/>
      <c r="N21" s="30"/>
    </row>
    <row r="22" spans="2:14" ht="39.950000000000003" customHeight="1" x14ac:dyDescent="0.2">
      <c r="B22" s="90" t="s">
        <v>89</v>
      </c>
      <c r="C22" s="90"/>
      <c r="D22" s="55"/>
      <c r="E22" s="55"/>
      <c r="F22" s="42"/>
      <c r="G22" s="74"/>
      <c r="H22" s="44">
        <f>IF(C3=Setup!R5,H8,H20+H8)</f>
        <v>0</v>
      </c>
      <c r="I22" s="72"/>
      <c r="J22" s="42"/>
      <c r="K22" s="42"/>
      <c r="L22" s="43"/>
      <c r="M22" s="40"/>
      <c r="N22" s="30"/>
    </row>
    <row r="23" spans="2:14" x14ac:dyDescent="0.2">
      <c r="B23" s="39"/>
      <c r="C23" s="39"/>
      <c r="D23" s="42"/>
      <c r="E23" s="42"/>
      <c r="F23" s="42"/>
      <c r="G23" s="42"/>
      <c r="H23" s="39"/>
      <c r="I23" s="39"/>
      <c r="J23" s="42"/>
      <c r="K23" s="42"/>
      <c r="L23" s="43"/>
      <c r="M23" s="40"/>
      <c r="N23" s="30"/>
    </row>
    <row r="24" spans="2:14" x14ac:dyDescent="0.2">
      <c r="B24" s="39"/>
      <c r="C24" s="39"/>
      <c r="D24" s="42"/>
      <c r="E24" s="42"/>
      <c r="F24" s="42"/>
      <c r="G24" s="42"/>
      <c r="H24" s="39"/>
      <c r="I24" s="39"/>
      <c r="J24" s="42"/>
      <c r="K24" s="42"/>
      <c r="L24" s="43"/>
      <c r="M24" s="40"/>
      <c r="N24" s="30"/>
    </row>
    <row r="25" spans="2:14" ht="39.950000000000003" customHeight="1" x14ac:dyDescent="0.25">
      <c r="B25" s="41" t="s">
        <v>57</v>
      </c>
      <c r="C25" s="78"/>
      <c r="D25" s="42"/>
      <c r="E25" s="42" t="str">
        <f>IF(AND(C25&lt;=22,C25&gt;=1),Setup!AC2,IF(AND(C25&lt;=45,C25&gt;=23),Setup!AC3,IF(C25&gt;=46,Setup!AC4,"")))</f>
        <v/>
      </c>
      <c r="F25" s="42"/>
      <c r="G25" s="42"/>
      <c r="H25" s="39"/>
      <c r="I25" s="39"/>
      <c r="J25" s="42"/>
      <c r="K25" s="42"/>
      <c r="L25" s="43"/>
      <c r="M25" s="40"/>
      <c r="N25" s="30"/>
    </row>
    <row r="26" spans="2:14" x14ac:dyDescent="0.2">
      <c r="B26" s="39"/>
      <c r="C26" s="39"/>
      <c r="D26" s="42"/>
      <c r="E26" s="42"/>
      <c r="F26" s="42"/>
      <c r="G26" s="42"/>
      <c r="H26" s="39"/>
      <c r="I26" s="39"/>
      <c r="J26" s="42"/>
      <c r="K26" s="42"/>
      <c r="L26" s="43"/>
      <c r="M26" s="40"/>
      <c r="N26" s="30"/>
    </row>
    <row r="27" spans="2:14" x14ac:dyDescent="0.2">
      <c r="B27" s="39"/>
      <c r="C27" s="39"/>
      <c r="D27" s="42"/>
      <c r="E27" s="42"/>
      <c r="F27" s="42"/>
      <c r="G27" s="42"/>
      <c r="H27" s="39"/>
      <c r="I27" s="39"/>
      <c r="J27" s="42"/>
      <c r="K27" s="42"/>
      <c r="L27" s="43"/>
      <c r="M27" s="40"/>
      <c r="N27" s="30"/>
    </row>
    <row r="28" spans="2:14" ht="54" customHeight="1" x14ac:dyDescent="0.2">
      <c r="B28" s="89" t="s">
        <v>91</v>
      </c>
      <c r="C28" s="89"/>
      <c r="D28" s="42"/>
      <c r="E28" s="42"/>
      <c r="F28" s="42"/>
      <c r="G28" s="74"/>
      <c r="H28" s="57">
        <f>IF(C3=Setup!R5,H8,H22*C25)</f>
        <v>0</v>
      </c>
      <c r="I28" s="56"/>
      <c r="J28" s="42"/>
      <c r="K28" s="42"/>
      <c r="L28" s="43"/>
      <c r="M28" s="40"/>
      <c r="N28" s="30"/>
    </row>
    <row r="29" spans="2:14" ht="23.1" customHeight="1" x14ac:dyDescent="0.2">
      <c r="B29" s="85" t="str">
        <f>IF(C3=Setup!R5,Setup!AK2,"")</f>
        <v/>
      </c>
      <c r="C29" s="85"/>
      <c r="D29" s="85"/>
      <c r="E29" s="85"/>
      <c r="F29" s="85"/>
      <c r="G29" s="85"/>
      <c r="H29" s="85"/>
      <c r="I29" s="85"/>
      <c r="J29" s="42"/>
      <c r="K29" s="42"/>
      <c r="L29" s="43"/>
      <c r="M29" s="40"/>
      <c r="N29" s="30"/>
    </row>
    <row r="30" spans="2:14" ht="23.1" customHeight="1" x14ac:dyDescent="0.2">
      <c r="B30" s="85"/>
      <c r="C30" s="85"/>
      <c r="D30" s="85"/>
      <c r="E30" s="85"/>
      <c r="F30" s="85"/>
      <c r="G30" s="85"/>
      <c r="H30" s="85"/>
      <c r="I30" s="85"/>
      <c r="J30" s="42"/>
      <c r="K30" s="42"/>
      <c r="L30" s="43"/>
      <c r="M30" s="40"/>
      <c r="N30" s="30"/>
    </row>
    <row r="31" spans="2:14" ht="23.1" customHeight="1" x14ac:dyDescent="0.2">
      <c r="B31" s="85"/>
      <c r="C31" s="85"/>
      <c r="D31" s="85"/>
      <c r="E31" s="85"/>
      <c r="F31" s="85"/>
      <c r="G31" s="85"/>
      <c r="H31" s="85"/>
      <c r="I31" s="85"/>
      <c r="J31" s="42"/>
      <c r="K31" s="42"/>
      <c r="L31" s="43"/>
      <c r="M31" s="40"/>
      <c r="N31" s="30"/>
    </row>
    <row r="32" spans="2:14" x14ac:dyDescent="0.2">
      <c r="B32" s="86" t="s">
        <v>90</v>
      </c>
      <c r="C32" s="86"/>
      <c r="D32" s="86"/>
      <c r="E32" s="86"/>
      <c r="F32" s="86"/>
      <c r="G32" s="86"/>
      <c r="H32" s="86"/>
      <c r="I32" s="86"/>
      <c r="J32" s="42"/>
      <c r="K32" s="42"/>
      <c r="L32" s="43"/>
      <c r="M32" s="40"/>
      <c r="N32" s="30"/>
    </row>
    <row r="33" spans="2:14" x14ac:dyDescent="0.2">
      <c r="B33" s="86"/>
      <c r="C33" s="86"/>
      <c r="D33" s="86"/>
      <c r="E33" s="86"/>
      <c r="F33" s="86"/>
      <c r="G33" s="86"/>
      <c r="H33" s="86"/>
      <c r="I33" s="86"/>
      <c r="J33" s="42"/>
      <c r="K33" s="42"/>
      <c r="L33" s="43"/>
      <c r="M33" s="40"/>
      <c r="N33" s="30"/>
    </row>
    <row r="34" spans="2:14" x14ac:dyDescent="0.2">
      <c r="B34" s="86"/>
      <c r="C34" s="86"/>
      <c r="D34" s="86"/>
      <c r="E34" s="86"/>
      <c r="F34" s="86"/>
      <c r="G34" s="86"/>
      <c r="H34" s="86"/>
      <c r="I34" s="86"/>
      <c r="J34" s="43"/>
      <c r="K34" s="43"/>
      <c r="L34" s="43"/>
      <c r="M34" s="40"/>
      <c r="N34" s="30"/>
    </row>
    <row r="35" spans="2:14" x14ac:dyDescent="0.2">
      <c r="B35" s="87" t="s">
        <v>92</v>
      </c>
      <c r="C35" s="87"/>
      <c r="D35" s="87"/>
      <c r="E35" s="87"/>
      <c r="F35" s="87"/>
      <c r="G35" s="87"/>
      <c r="H35" s="87"/>
      <c r="I35" s="87"/>
      <c r="J35" s="43"/>
      <c r="K35" s="43"/>
      <c r="L35" s="43"/>
      <c r="M35" s="40"/>
      <c r="N35" s="30"/>
    </row>
    <row r="36" spans="2:14" x14ac:dyDescent="0.2">
      <c r="B36" s="87"/>
      <c r="C36" s="87"/>
      <c r="D36" s="87"/>
      <c r="E36" s="87"/>
      <c r="F36" s="87"/>
      <c r="G36" s="87"/>
      <c r="H36" s="87"/>
      <c r="I36" s="87"/>
      <c r="J36" s="46"/>
      <c r="K36" s="46"/>
      <c r="L36" s="46"/>
      <c r="M36" s="49"/>
    </row>
    <row r="37" spans="2:14" x14ac:dyDescent="0.2">
      <c r="B37" s="87"/>
      <c r="C37" s="87"/>
      <c r="D37" s="87"/>
      <c r="E37" s="87"/>
      <c r="F37" s="87"/>
      <c r="G37" s="87"/>
      <c r="H37" s="87"/>
      <c r="I37" s="87"/>
      <c r="J37" s="37"/>
      <c r="K37" s="37"/>
      <c r="L37" s="37"/>
    </row>
    <row r="38" spans="2:14" x14ac:dyDescent="0.2">
      <c r="D38" s="37"/>
      <c r="E38" s="37"/>
      <c r="F38" s="37"/>
      <c r="G38" s="37"/>
      <c r="J38" s="37"/>
      <c r="K38" s="37"/>
      <c r="L38" s="37"/>
    </row>
    <row r="39" spans="2:14" x14ac:dyDescent="0.2">
      <c r="D39" s="37"/>
      <c r="E39" s="37"/>
      <c r="F39" s="37"/>
      <c r="G39" s="37"/>
      <c r="J39" s="37"/>
      <c r="K39" s="37"/>
      <c r="L39" s="37"/>
    </row>
    <row r="40" spans="2:14" x14ac:dyDescent="0.2">
      <c r="D40" s="37"/>
      <c r="E40" s="37"/>
      <c r="F40" s="37"/>
      <c r="G40" s="37"/>
      <c r="J40" s="37"/>
      <c r="K40" s="37"/>
      <c r="L40" s="37"/>
    </row>
    <row r="41" spans="2:14" x14ac:dyDescent="0.2">
      <c r="D41" s="37"/>
      <c r="E41" s="37"/>
      <c r="F41" s="37"/>
      <c r="G41" s="37"/>
      <c r="J41" s="37"/>
      <c r="K41" s="37"/>
      <c r="L41" s="37"/>
    </row>
    <row r="42" spans="2:14" x14ac:dyDescent="0.2">
      <c r="D42" s="37"/>
      <c r="E42" s="37"/>
      <c r="F42" s="37"/>
      <c r="G42" s="37"/>
      <c r="J42" s="37"/>
      <c r="K42" s="37"/>
      <c r="L42" s="37"/>
    </row>
    <row r="43" spans="2:14" x14ac:dyDescent="0.2">
      <c r="D43" s="37"/>
      <c r="E43" s="37"/>
      <c r="F43" s="37"/>
      <c r="G43" s="37"/>
      <c r="J43" s="37"/>
      <c r="K43" s="37"/>
      <c r="L43" s="37"/>
    </row>
    <row r="44" spans="2:14" x14ac:dyDescent="0.2">
      <c r="D44" s="37"/>
      <c r="E44" s="37"/>
      <c r="F44" s="37"/>
      <c r="G44" s="37"/>
      <c r="J44" s="37"/>
      <c r="K44" s="37"/>
      <c r="L44" s="37"/>
    </row>
    <row r="45" spans="2:14" x14ac:dyDescent="0.2">
      <c r="D45" s="37"/>
      <c r="E45" s="37"/>
      <c r="F45" s="37"/>
      <c r="G45" s="37"/>
      <c r="J45" s="37"/>
      <c r="K45" s="37"/>
      <c r="L45" s="37"/>
    </row>
    <row r="46" spans="2:14" x14ac:dyDescent="0.2">
      <c r="D46" s="37"/>
      <c r="E46" s="37"/>
      <c r="F46" s="37"/>
      <c r="G46" s="37"/>
      <c r="J46" s="37"/>
      <c r="K46" s="37"/>
      <c r="L46" s="37"/>
    </row>
    <row r="47" spans="2:14" x14ac:dyDescent="0.2">
      <c r="D47" s="37"/>
      <c r="E47" s="37"/>
      <c r="F47" s="37"/>
      <c r="G47" s="37"/>
      <c r="J47" s="37"/>
      <c r="K47" s="37"/>
      <c r="L47" s="37"/>
    </row>
    <row r="48" spans="2:14" x14ac:dyDescent="0.2">
      <c r="D48" s="37"/>
      <c r="E48" s="37"/>
      <c r="F48" s="37"/>
      <c r="G48" s="37"/>
      <c r="J48" s="37"/>
      <c r="K48" s="37"/>
      <c r="L48" s="37"/>
    </row>
    <row r="49" spans="4:12" x14ac:dyDescent="0.2">
      <c r="D49" s="37"/>
      <c r="E49" s="37"/>
      <c r="F49" s="37"/>
      <c r="G49" s="37"/>
      <c r="J49" s="37"/>
      <c r="K49" s="37"/>
      <c r="L49" s="37"/>
    </row>
    <row r="50" spans="4:12" x14ac:dyDescent="0.2">
      <c r="D50" s="37"/>
      <c r="E50" s="37"/>
      <c r="F50" s="37"/>
      <c r="G50" s="37"/>
      <c r="J50" s="37"/>
      <c r="K50" s="37"/>
      <c r="L50" s="37"/>
    </row>
    <row r="51" spans="4:12" x14ac:dyDescent="0.2">
      <c r="D51" s="37"/>
      <c r="E51" s="37"/>
      <c r="F51" s="37"/>
      <c r="G51" s="37"/>
      <c r="J51" s="37"/>
      <c r="K51" s="37"/>
      <c r="L51" s="37"/>
    </row>
    <row r="52" spans="4:12" x14ac:dyDescent="0.2">
      <c r="D52" s="37"/>
      <c r="E52" s="37"/>
      <c r="F52" s="37"/>
      <c r="G52" s="37"/>
      <c r="J52" s="37"/>
      <c r="K52" s="37"/>
      <c r="L52" s="37"/>
    </row>
    <row r="53" spans="4:12" x14ac:dyDescent="0.2">
      <c r="D53" s="37"/>
      <c r="E53" s="37"/>
      <c r="F53" s="37"/>
      <c r="G53" s="37"/>
    </row>
    <row r="54" spans="4:12" x14ac:dyDescent="0.2">
      <c r="D54" s="37"/>
      <c r="E54" s="37"/>
      <c r="F54" s="37"/>
      <c r="G54" s="37"/>
    </row>
    <row r="55" spans="4:12" x14ac:dyDescent="0.2">
      <c r="D55" s="37"/>
      <c r="E55" s="37"/>
      <c r="F55" s="37"/>
      <c r="G55" s="37"/>
    </row>
    <row r="56" spans="4:12" x14ac:dyDescent="0.2">
      <c r="D56" s="37"/>
      <c r="E56" s="37"/>
      <c r="F56" s="37"/>
      <c r="G56" s="37"/>
    </row>
    <row r="57" spans="4:12" x14ac:dyDescent="0.2">
      <c r="D57" s="37"/>
      <c r="E57" s="37"/>
      <c r="F57" s="37"/>
      <c r="G57" s="37"/>
    </row>
    <row r="58" spans="4:12" x14ac:dyDescent="0.2">
      <c r="D58" s="37"/>
      <c r="E58" s="37"/>
      <c r="F58" s="37"/>
      <c r="G58" s="37"/>
    </row>
    <row r="59" spans="4:12" x14ac:dyDescent="0.2">
      <c r="D59" s="37"/>
      <c r="E59" s="37"/>
      <c r="F59" s="37"/>
      <c r="G59" s="37"/>
    </row>
    <row r="60" spans="4:12" x14ac:dyDescent="0.2">
      <c r="D60" s="37"/>
      <c r="E60" s="37"/>
      <c r="F60" s="37"/>
      <c r="G60" s="37"/>
    </row>
  </sheetData>
  <mergeCells count="12">
    <mergeCell ref="B29:I31"/>
    <mergeCell ref="B32:I34"/>
    <mergeCell ref="B35:I37"/>
    <mergeCell ref="B1:F1"/>
    <mergeCell ref="B28:C28"/>
    <mergeCell ref="B22:C22"/>
    <mergeCell ref="B8:C8"/>
    <mergeCell ref="D8:E8"/>
    <mergeCell ref="D9:E9"/>
    <mergeCell ref="D11:E11"/>
    <mergeCell ref="B2:I2"/>
    <mergeCell ref="H3:I3"/>
  </mergeCells>
  <dataValidations count="1">
    <dataValidation type="whole" operator="greaterThan" allowBlank="1" showInputMessage="1" showErrorMessage="1" errorTitle="SADECE RAKAM GİRİNİZ" error="Bu alana sadece rakam girişi yapılabilir." sqref="C25" xr:uid="{72CE1E3F-9E5E-AA42-B3BB-8B4BAB3CDA50}">
      <formula1>-1</formula1>
    </dataValidation>
  </dataValidations>
  <pageMargins left="0.7" right="0.7" top="0.75" bottom="0.75" header="0.3" footer="0.3"/>
  <pageSetup paperSize="9" scale="76" orientation="portrait" horizontalDpi="0" verticalDpi="0"/>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25" id="{A269CCE0-34DF-AD41-BA70-16F09F555875}">
            <xm:f>D13=Setup!$P$2</xm:f>
            <x14:dxf>
              <font>
                <b/>
                <i/>
                <strike val="0"/>
                <color rgb="FFC00000"/>
              </font>
              <fill>
                <patternFill patternType="none">
                  <bgColor auto="1"/>
                </patternFill>
              </fill>
            </x14:dxf>
          </x14:cfRule>
          <xm:sqref>B13 B15:B18 H15:H18</xm:sqref>
        </x14:conditionalFormatting>
        <x14:conditionalFormatting xmlns:xm="http://schemas.microsoft.com/office/excel/2006/main">
          <x14:cfRule type="expression" priority="28" id="{09266A4B-9FB4-5F4E-8B08-57CAAE283C20}">
            <xm:f>H8=Setup!$P$2</xm:f>
            <x14:dxf>
              <font>
                <b/>
                <i/>
                <strike val="0"/>
                <color rgb="FFC00000"/>
              </font>
              <fill>
                <patternFill patternType="none">
                  <bgColor auto="1"/>
                </patternFill>
              </fill>
            </x14:dxf>
          </x14:cfRule>
          <xm:sqref>B20 B22 B28 B8 B10</xm:sqref>
        </x14:conditionalFormatting>
        <x14:conditionalFormatting xmlns:xm="http://schemas.microsoft.com/office/excel/2006/main">
          <x14:cfRule type="expression" priority="30" id="{09266A4B-9FB4-5F4E-8B08-57CAAE283C20}">
            <xm:f>F9=Setup!$P$2</xm:f>
            <x14:dxf>
              <font>
                <b/>
                <i/>
                <strike val="0"/>
                <color rgb="FFC00000"/>
              </font>
              <fill>
                <patternFill patternType="none">
                  <bgColor auto="1"/>
                </patternFill>
              </fill>
            </x14:dxf>
          </x14:cfRule>
          <xm:sqref>B9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E5606106-5A93-984B-8CAE-21502A6D5D99}">
          <x14:formula1>
            <xm:f>Setup!$R$2:$R$6</xm:f>
          </x14:formula1>
          <xm:sqref>C3</xm:sqref>
        </x14:dataValidation>
        <x14:dataValidation type="list" allowBlank="1" showInputMessage="1" showErrorMessage="1" xr:uid="{916ECC42-D9D6-C14E-A1F5-CD7013A2977F}">
          <x14:formula1>
            <xm:f>Setup!$S$2:$S$3</xm:f>
          </x14:formula1>
          <xm:sqref>C4</xm:sqref>
        </x14:dataValidation>
        <x14:dataValidation type="list" allowBlank="1" showInputMessage="1" showErrorMessage="1" xr:uid="{B7C90720-64DE-A746-8861-ACD836AB871A}">
          <x14:formula1>
            <xm:f>Setup!$T$2:$T$3</xm:f>
          </x14:formula1>
          <xm:sqref>C5:C7</xm:sqref>
        </x14:dataValidation>
        <x14:dataValidation type="list" allowBlank="1" showInputMessage="1" showErrorMessage="1" xr:uid="{FD35A027-3B3E-7742-808E-1767C5761E76}">
          <x14:formula1>
            <xm:f>Setup!$AF$2:$AF$5</xm:f>
          </x14:formula1>
          <xm:sqref>C13 C15:C18 I15:I18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Setup</vt:lpstr>
      <vt:lpstr>Seslendirme Ücret Hesaplama</vt:lpstr>
      <vt:lpstr>Seslendirme Ücret Hesaplama!Yazdırma_Alanı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Aysun Topar</dc:creator>
  <cp:lastModifiedBy>Gökmen Şentürk</cp:lastModifiedBy>
  <cp:lastPrinted>2021-01-19T23:23:33Z</cp:lastPrinted>
  <dcterms:created xsi:type="dcterms:W3CDTF">2021-01-11T15:18:06Z</dcterms:created>
  <dcterms:modified xsi:type="dcterms:W3CDTF">2022-02-06T17:57:34Z</dcterms:modified>
</cp:coreProperties>
</file>